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90" windowWidth="28830" windowHeight="6135"/>
  </bookViews>
  <sheets>
    <sheet name="Summary" sheetId="5" r:id="rId1"/>
    <sheet name="On-road" sheetId="1" r:id="rId2"/>
    <sheet name="Non-road" sheetId="2" r:id="rId3"/>
    <sheet name="Aircraft" sheetId="3" r:id="rId4"/>
    <sheet name="Diesel Locomotives" sheetId="4" r:id="rId5"/>
    <sheet name="Add'l Checks" sheetId="6" r:id="rId6"/>
  </sheets>
  <calcPr calcId="145621"/>
</workbook>
</file>

<file path=xl/calcChain.xml><?xml version="1.0" encoding="utf-8"?>
<calcChain xmlns="http://schemas.openxmlformats.org/spreadsheetml/2006/main">
  <c r="W40" i="4" l="1"/>
  <c r="W12" i="4"/>
  <c r="W13" i="4"/>
  <c r="W14" i="4"/>
  <c r="W16" i="4"/>
  <c r="W18" i="4"/>
  <c r="W20" i="4"/>
  <c r="W21" i="4"/>
  <c r="W22" i="4"/>
  <c r="W24" i="4"/>
  <c r="W25" i="4"/>
  <c r="W28" i="4"/>
  <c r="W32" i="4"/>
  <c r="W33" i="4"/>
  <c r="W35" i="4"/>
  <c r="W36" i="4"/>
  <c r="W39" i="4"/>
  <c r="F40" i="4"/>
  <c r="W11" i="4"/>
  <c r="Y40" i="4" l="1"/>
  <c r="X40" i="4"/>
  <c r="X12" i="4"/>
  <c r="X13" i="4"/>
  <c r="X14" i="4"/>
  <c r="X16" i="4"/>
  <c r="X18" i="4"/>
  <c r="X20" i="4"/>
  <c r="X21" i="4"/>
  <c r="X22" i="4"/>
  <c r="X24" i="4"/>
  <c r="X25" i="4"/>
  <c r="X28" i="4"/>
  <c r="X32" i="4"/>
  <c r="X33" i="4"/>
  <c r="X35" i="4"/>
  <c r="X36" i="4"/>
  <c r="X39" i="4"/>
  <c r="X11" i="4"/>
  <c r="U40" i="4"/>
  <c r="V40" i="4"/>
  <c r="T40" i="4"/>
  <c r="T12" i="4"/>
  <c r="U12" i="4"/>
  <c r="V12" i="4"/>
  <c r="T13" i="4"/>
  <c r="U13" i="4"/>
  <c r="V13" i="4"/>
  <c r="T14" i="4"/>
  <c r="U14" i="4"/>
  <c r="V14" i="4"/>
  <c r="T16" i="4"/>
  <c r="U16" i="4"/>
  <c r="V16" i="4"/>
  <c r="T18" i="4"/>
  <c r="U18" i="4"/>
  <c r="V18" i="4"/>
  <c r="T20" i="4"/>
  <c r="U20" i="4"/>
  <c r="V20" i="4"/>
  <c r="T21" i="4"/>
  <c r="U21" i="4"/>
  <c r="V21" i="4"/>
  <c r="T22" i="4"/>
  <c r="U22" i="4"/>
  <c r="V22" i="4"/>
  <c r="T24" i="4"/>
  <c r="U24" i="4"/>
  <c r="V24" i="4"/>
  <c r="T25" i="4"/>
  <c r="U25" i="4"/>
  <c r="V25" i="4"/>
  <c r="T28" i="4"/>
  <c r="U28" i="4"/>
  <c r="V28" i="4"/>
  <c r="T32" i="4"/>
  <c r="U32" i="4"/>
  <c r="V32" i="4"/>
  <c r="T33" i="4"/>
  <c r="U33" i="4"/>
  <c r="V33" i="4"/>
  <c r="T35" i="4"/>
  <c r="U35" i="4"/>
  <c r="V35" i="4"/>
  <c r="T36" i="4"/>
  <c r="U36" i="4"/>
  <c r="V36" i="4"/>
  <c r="T39" i="4"/>
  <c r="U39" i="4"/>
  <c r="V39" i="4"/>
  <c r="U11" i="4"/>
  <c r="V11" i="4"/>
  <c r="T11" i="4"/>
  <c r="Y40" i="3"/>
  <c r="X40" i="3"/>
  <c r="U40" i="3"/>
  <c r="V40" i="3"/>
  <c r="T40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8" i="3"/>
  <c r="X29" i="3"/>
  <c r="X30" i="3"/>
  <c r="X31" i="3"/>
  <c r="X32" i="3"/>
  <c r="X33" i="3"/>
  <c r="X34" i="3"/>
  <c r="X35" i="3"/>
  <c r="X36" i="3"/>
  <c r="X37" i="3"/>
  <c r="X38" i="3"/>
  <c r="X39" i="3"/>
  <c r="T12" i="3"/>
  <c r="U12" i="3"/>
  <c r="V12" i="3"/>
  <c r="T13" i="3"/>
  <c r="U13" i="3"/>
  <c r="V13" i="3"/>
  <c r="T14" i="3"/>
  <c r="U14" i="3"/>
  <c r="V14" i="3"/>
  <c r="T15" i="3"/>
  <c r="U15" i="3"/>
  <c r="V15" i="3"/>
  <c r="T16" i="3"/>
  <c r="U16" i="3"/>
  <c r="V16" i="3"/>
  <c r="T17" i="3"/>
  <c r="U17" i="3"/>
  <c r="V17" i="3"/>
  <c r="T18" i="3"/>
  <c r="U18" i="3"/>
  <c r="V18" i="3"/>
  <c r="T19" i="3"/>
  <c r="U19" i="3"/>
  <c r="V19" i="3"/>
  <c r="T20" i="3"/>
  <c r="U20" i="3"/>
  <c r="V20" i="3"/>
  <c r="T21" i="3"/>
  <c r="U21" i="3"/>
  <c r="V21" i="3"/>
  <c r="T22" i="3"/>
  <c r="U22" i="3"/>
  <c r="V22" i="3"/>
  <c r="T23" i="3"/>
  <c r="U23" i="3"/>
  <c r="V23" i="3"/>
  <c r="T24" i="3"/>
  <c r="U24" i="3"/>
  <c r="V24" i="3"/>
  <c r="T25" i="3"/>
  <c r="U25" i="3"/>
  <c r="V25" i="3"/>
  <c r="T26" i="3"/>
  <c r="U26" i="3"/>
  <c r="V26" i="3"/>
  <c r="T28" i="3"/>
  <c r="U28" i="3"/>
  <c r="V28" i="3"/>
  <c r="T29" i="3"/>
  <c r="U29" i="3"/>
  <c r="V29" i="3"/>
  <c r="T30" i="3"/>
  <c r="U30" i="3"/>
  <c r="V30" i="3"/>
  <c r="T31" i="3"/>
  <c r="U31" i="3"/>
  <c r="V31" i="3"/>
  <c r="T32" i="3"/>
  <c r="U32" i="3"/>
  <c r="V32" i="3"/>
  <c r="T33" i="3"/>
  <c r="U33" i="3"/>
  <c r="V33" i="3"/>
  <c r="T34" i="3"/>
  <c r="U34" i="3"/>
  <c r="V34" i="3"/>
  <c r="T35" i="3"/>
  <c r="U35" i="3"/>
  <c r="V35" i="3"/>
  <c r="T36" i="3"/>
  <c r="U36" i="3"/>
  <c r="V36" i="3"/>
  <c r="T37" i="3"/>
  <c r="U37" i="3"/>
  <c r="V37" i="3"/>
  <c r="T38" i="3"/>
  <c r="U38" i="3"/>
  <c r="V38" i="3"/>
  <c r="T39" i="3"/>
  <c r="U39" i="3"/>
  <c r="V39" i="3"/>
  <c r="X11" i="3"/>
  <c r="U11" i="3"/>
  <c r="V11" i="3"/>
  <c r="T11" i="3"/>
  <c r="Y40" i="2"/>
  <c r="O40" i="2"/>
  <c r="X40" i="2"/>
  <c r="U40" i="2"/>
  <c r="V40" i="2"/>
  <c r="T40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T24" i="2"/>
  <c r="U24" i="2"/>
  <c r="V24" i="2"/>
  <c r="T25" i="2"/>
  <c r="U25" i="2"/>
  <c r="V25" i="2"/>
  <c r="T26" i="2"/>
  <c r="U26" i="2"/>
  <c r="V26" i="2"/>
  <c r="T27" i="2"/>
  <c r="U27" i="2"/>
  <c r="V27" i="2"/>
  <c r="T28" i="2"/>
  <c r="U28" i="2"/>
  <c r="V28" i="2"/>
  <c r="T29" i="2"/>
  <c r="U29" i="2"/>
  <c r="V29" i="2"/>
  <c r="T30" i="2"/>
  <c r="U30" i="2"/>
  <c r="V30" i="2"/>
  <c r="T31" i="2"/>
  <c r="U31" i="2"/>
  <c r="V31" i="2"/>
  <c r="T32" i="2"/>
  <c r="U32" i="2"/>
  <c r="V32" i="2"/>
  <c r="T33" i="2"/>
  <c r="U33" i="2"/>
  <c r="V33" i="2"/>
  <c r="T34" i="2"/>
  <c r="U34" i="2"/>
  <c r="V34" i="2"/>
  <c r="T35" i="2"/>
  <c r="U35" i="2"/>
  <c r="V35" i="2"/>
  <c r="T36" i="2"/>
  <c r="U36" i="2"/>
  <c r="V36" i="2"/>
  <c r="T37" i="2"/>
  <c r="U37" i="2"/>
  <c r="V37" i="2"/>
  <c r="T38" i="2"/>
  <c r="U38" i="2"/>
  <c r="V38" i="2"/>
  <c r="T39" i="2"/>
  <c r="U39" i="2"/>
  <c r="V39" i="2"/>
  <c r="U11" i="2"/>
  <c r="V11" i="2"/>
  <c r="T11" i="2"/>
  <c r="L40" i="2"/>
  <c r="M40" i="2"/>
  <c r="N40" i="2"/>
  <c r="K40" i="2"/>
  <c r="O40" i="3"/>
  <c r="M40" i="3"/>
  <c r="L40" i="3"/>
  <c r="K40" i="3"/>
  <c r="L40" i="4"/>
  <c r="M40" i="4"/>
  <c r="N40" i="4"/>
  <c r="O40" i="4"/>
  <c r="K40" i="4"/>
  <c r="H40" i="4"/>
  <c r="G40" i="4"/>
  <c r="E40" i="4"/>
  <c r="D40" i="4"/>
  <c r="C40" i="4"/>
  <c r="H40" i="3"/>
  <c r="G40" i="3"/>
  <c r="E40" i="3"/>
  <c r="D40" i="3"/>
  <c r="C40" i="3"/>
  <c r="H40" i="2"/>
  <c r="G40" i="2"/>
  <c r="E40" i="2"/>
  <c r="D40" i="2"/>
  <c r="C40" i="2"/>
  <c r="W12" i="1"/>
  <c r="X12" i="1"/>
  <c r="Y12" i="1"/>
  <c r="Z12" i="1"/>
  <c r="AA12" i="1"/>
  <c r="AB12" i="1"/>
  <c r="AC12" i="1"/>
  <c r="W13" i="1"/>
  <c r="X13" i="1"/>
  <c r="Y13" i="1"/>
  <c r="Z13" i="1"/>
  <c r="AA13" i="1"/>
  <c r="AB13" i="1"/>
  <c r="AC13" i="1"/>
  <c r="W14" i="1"/>
  <c r="X14" i="1"/>
  <c r="Y14" i="1"/>
  <c r="Z14" i="1"/>
  <c r="AA14" i="1"/>
  <c r="AB14" i="1"/>
  <c r="AC14" i="1"/>
  <c r="W15" i="1"/>
  <c r="X15" i="1"/>
  <c r="Y15" i="1"/>
  <c r="Z15" i="1"/>
  <c r="AA15" i="1"/>
  <c r="AB15" i="1"/>
  <c r="AC15" i="1"/>
  <c r="W16" i="1"/>
  <c r="X16" i="1"/>
  <c r="Y16" i="1"/>
  <c r="Z16" i="1"/>
  <c r="AA16" i="1"/>
  <c r="AB16" i="1"/>
  <c r="AC16" i="1"/>
  <c r="W17" i="1"/>
  <c r="X17" i="1"/>
  <c r="Y17" i="1"/>
  <c r="Z17" i="1"/>
  <c r="AA17" i="1"/>
  <c r="AB17" i="1"/>
  <c r="AC17" i="1"/>
  <c r="W18" i="1"/>
  <c r="X18" i="1"/>
  <c r="Y18" i="1"/>
  <c r="Z18" i="1"/>
  <c r="AA18" i="1"/>
  <c r="AB18" i="1"/>
  <c r="AC18" i="1"/>
  <c r="W19" i="1"/>
  <c r="X19" i="1"/>
  <c r="Y19" i="1"/>
  <c r="Z19" i="1"/>
  <c r="AA19" i="1"/>
  <c r="AB19" i="1"/>
  <c r="AC19" i="1"/>
  <c r="W20" i="1"/>
  <c r="X20" i="1"/>
  <c r="Y20" i="1"/>
  <c r="Z20" i="1"/>
  <c r="AA20" i="1"/>
  <c r="AB20" i="1"/>
  <c r="AC20" i="1"/>
  <c r="W21" i="1"/>
  <c r="X21" i="1"/>
  <c r="Y21" i="1"/>
  <c r="Z21" i="1"/>
  <c r="AA21" i="1"/>
  <c r="AB21" i="1"/>
  <c r="AC21" i="1"/>
  <c r="W22" i="1"/>
  <c r="X22" i="1"/>
  <c r="Y22" i="1"/>
  <c r="Z22" i="1"/>
  <c r="AA22" i="1"/>
  <c r="AB22" i="1"/>
  <c r="AC22" i="1"/>
  <c r="W23" i="1"/>
  <c r="X23" i="1"/>
  <c r="Y23" i="1"/>
  <c r="Z23" i="1"/>
  <c r="AA23" i="1"/>
  <c r="AB23" i="1"/>
  <c r="AC23" i="1"/>
  <c r="W24" i="1"/>
  <c r="X24" i="1"/>
  <c r="Y24" i="1"/>
  <c r="Z24" i="1"/>
  <c r="AA24" i="1"/>
  <c r="AB24" i="1"/>
  <c r="AC24" i="1"/>
  <c r="W25" i="1"/>
  <c r="X25" i="1"/>
  <c r="Y25" i="1"/>
  <c r="Z25" i="1"/>
  <c r="AA25" i="1"/>
  <c r="AB25" i="1"/>
  <c r="AC25" i="1"/>
  <c r="W26" i="1"/>
  <c r="X26" i="1"/>
  <c r="Y26" i="1"/>
  <c r="Z26" i="1"/>
  <c r="AA26" i="1"/>
  <c r="AB26" i="1"/>
  <c r="AC26" i="1"/>
  <c r="W27" i="1"/>
  <c r="X27" i="1"/>
  <c r="Y27" i="1"/>
  <c r="Z27" i="1"/>
  <c r="AA27" i="1"/>
  <c r="AB27" i="1"/>
  <c r="AC27" i="1"/>
  <c r="W28" i="1"/>
  <c r="X28" i="1"/>
  <c r="Y28" i="1"/>
  <c r="Z28" i="1"/>
  <c r="AA28" i="1"/>
  <c r="AB28" i="1"/>
  <c r="AC28" i="1"/>
  <c r="W29" i="1"/>
  <c r="X29" i="1"/>
  <c r="Y29" i="1"/>
  <c r="Z29" i="1"/>
  <c r="AA29" i="1"/>
  <c r="AB29" i="1"/>
  <c r="AC29" i="1"/>
  <c r="W30" i="1"/>
  <c r="X30" i="1"/>
  <c r="Y30" i="1"/>
  <c r="Z30" i="1"/>
  <c r="AA30" i="1"/>
  <c r="AB30" i="1"/>
  <c r="AC30" i="1"/>
  <c r="W31" i="1"/>
  <c r="X31" i="1"/>
  <c r="Y31" i="1"/>
  <c r="Z31" i="1"/>
  <c r="AA31" i="1"/>
  <c r="AB31" i="1"/>
  <c r="AC31" i="1"/>
  <c r="W32" i="1"/>
  <c r="X32" i="1"/>
  <c r="Y32" i="1"/>
  <c r="Z32" i="1"/>
  <c r="AA32" i="1"/>
  <c r="AB32" i="1"/>
  <c r="AC32" i="1"/>
  <c r="W33" i="1"/>
  <c r="X33" i="1"/>
  <c r="Y33" i="1"/>
  <c r="Z33" i="1"/>
  <c r="AA33" i="1"/>
  <c r="AB33" i="1"/>
  <c r="AC33" i="1"/>
  <c r="W34" i="1"/>
  <c r="X34" i="1"/>
  <c r="Y34" i="1"/>
  <c r="Z34" i="1"/>
  <c r="AA34" i="1"/>
  <c r="AB34" i="1"/>
  <c r="AC34" i="1"/>
  <c r="W35" i="1"/>
  <c r="X35" i="1"/>
  <c r="Y35" i="1"/>
  <c r="Z35" i="1"/>
  <c r="AA35" i="1"/>
  <c r="AB35" i="1"/>
  <c r="AC35" i="1"/>
  <c r="W36" i="1"/>
  <c r="X36" i="1"/>
  <c r="Y36" i="1"/>
  <c r="Z36" i="1"/>
  <c r="AA36" i="1"/>
  <c r="AB36" i="1"/>
  <c r="AC36" i="1"/>
  <c r="W37" i="1"/>
  <c r="X37" i="1"/>
  <c r="Y37" i="1"/>
  <c r="Z37" i="1"/>
  <c r="AA37" i="1"/>
  <c r="AB37" i="1"/>
  <c r="AC37" i="1"/>
  <c r="W38" i="1"/>
  <c r="X38" i="1"/>
  <c r="Y38" i="1"/>
  <c r="Z38" i="1"/>
  <c r="AA38" i="1"/>
  <c r="AB38" i="1"/>
  <c r="AC38" i="1"/>
  <c r="W39" i="1"/>
  <c r="X39" i="1"/>
  <c r="Y39" i="1"/>
  <c r="Z39" i="1"/>
  <c r="AA39" i="1"/>
  <c r="AB39" i="1"/>
  <c r="AC39" i="1"/>
  <c r="W40" i="1"/>
  <c r="X40" i="1"/>
  <c r="Y40" i="1"/>
  <c r="Q40" i="1"/>
  <c r="Z40" i="1"/>
  <c r="AA40" i="1"/>
  <c r="AB40" i="1"/>
  <c r="AC40" i="1"/>
  <c r="AC11" i="1"/>
  <c r="X11" i="1"/>
  <c r="Y11" i="1"/>
  <c r="Z11" i="1"/>
  <c r="AA11" i="1"/>
  <c r="AB11" i="1"/>
  <c r="W11" i="1"/>
  <c r="O40" i="1"/>
  <c r="P40" i="1"/>
  <c r="R40" i="1"/>
  <c r="S40" i="1"/>
  <c r="T40" i="1"/>
  <c r="N40" i="1"/>
  <c r="H40" i="1"/>
  <c r="F40" i="1"/>
  <c r="G40" i="1"/>
  <c r="E40" i="1"/>
  <c r="D40" i="1"/>
  <c r="J40" i="1"/>
  <c r="K40" i="1"/>
  <c r="L4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11" i="1"/>
  <c r="I40" i="1"/>
  <c r="C40" i="1"/>
</calcChain>
</file>

<file path=xl/sharedStrings.xml><?xml version="1.0" encoding="utf-8"?>
<sst xmlns="http://schemas.openxmlformats.org/spreadsheetml/2006/main" count="803" uniqueCount="145">
  <si>
    <t>2014 Annual Inventory</t>
  </si>
  <si>
    <t>On-road Mobile Sources</t>
  </si>
  <si>
    <t>County</t>
  </si>
  <si>
    <t>FIPs</t>
  </si>
  <si>
    <t>NOx</t>
  </si>
  <si>
    <t>PM10</t>
  </si>
  <si>
    <t>PM2.5</t>
  </si>
  <si>
    <t>SO2</t>
  </si>
  <si>
    <t>NH3</t>
  </si>
  <si>
    <t>X + B + T</t>
  </si>
  <si>
    <t>Paved</t>
  </si>
  <si>
    <t>Road</t>
  </si>
  <si>
    <t>Dust</t>
  </si>
  <si>
    <t>Utah Department of Environmental Quality (UT DEQ)</t>
  </si>
  <si>
    <t>VOC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</si>
  <si>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</si>
  <si>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</si>
  <si>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</si>
  <si>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</si>
  <si>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</si>
  <si>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</si>
  <si>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</si>
  <si>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</si>
  <si>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</si>
  <si>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</si>
  <si>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</si>
  <si>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</si>
  <si>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</si>
  <si>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</si>
  <si>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</si>
  <si>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</si>
  <si>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</si>
  <si>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</si>
  <si>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</si>
  <si>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</si>
  <si>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</si>
  <si>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</si>
  <si>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</si>
  <si>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</si>
  <si>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</si>
  <si>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</si>
  <si>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</si>
  <si>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</si>
  <si>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</si>
  <si>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WRAP All-Sector Summary and NEI2014 v. 2 Summary</t>
  </si>
  <si>
    <t>TONS PER YEAR</t>
  </si>
  <si>
    <t>SUM</t>
  </si>
  <si>
    <t xml:space="preserve">w/o </t>
  </si>
  <si>
    <t>Refuel</t>
  </si>
  <si>
    <t>Total</t>
  </si>
  <si>
    <t>N/A</t>
  </si>
  <si>
    <t>Percent Difference (where % = (DEQ - WRAP)/WRAP</t>
  </si>
  <si>
    <t>Non-road Mobile Sources: Miscellaneous Engines and Vehicles (MOVES2014a NONROAD)</t>
  </si>
  <si>
    <t>Exhaust</t>
  </si>
  <si>
    <t>Incl.</t>
  </si>
  <si>
    <t>Non-road Mobile Sources: Aircraft</t>
  </si>
  <si>
    <t>Non-road Mobile Sources: Diesel Locomotives</t>
  </si>
  <si>
    <t>Comments</t>
  </si>
  <si>
    <t>UPRR reported diesel S content of 221 ppm.</t>
  </si>
  <si>
    <t>Summary of Utah Mobile Source Emissions</t>
  </si>
  <si>
    <t>On- and Non-road Mobile Sources including Aircraft and Diesel Locomotives</t>
  </si>
  <si>
    <t>1. The UT DEQ inventory for on-road mobile source NOx is underestimated about 18% compared to WRAP emissions.</t>
  </si>
  <si>
    <t>Emissions were computed by UT DEQ, Division of Air Quality inventory staff.</t>
  </si>
  <si>
    <t>Models used were:</t>
  </si>
  <si>
    <t>For on-road mobile sources:</t>
  </si>
  <si>
    <t>MOVES2014a (current latest version of model)</t>
  </si>
  <si>
    <t xml:space="preserve">For non-road mobile sources: </t>
  </si>
  <si>
    <t>EPA NONROAD Model (give same results as MOVES2014a if inputs are the same)</t>
  </si>
  <si>
    <t xml:space="preserve">For aircraft: </t>
  </si>
  <si>
    <t>EDMS v. 5.1.4.1</t>
  </si>
  <si>
    <t xml:space="preserve">From railroad company reports and EPA guidance document </t>
  </si>
  <si>
    <t>This is likely due to incorrect VMT mix data for mostly HD diesel vehicles obtained from UDOT for calendar year 2014.</t>
  </si>
  <si>
    <t xml:space="preserve">  The result of this error is that NOx and PM (exhaust, brake and tire wear) from mostly HD diesels was underreported by</t>
  </si>
  <si>
    <t xml:space="preserve">  UT DEQ recommends that the WRAP use its data obtained from EPA instead of UT DEQ data for on-road NOx and PM </t>
  </si>
  <si>
    <t>exhaust, brake and tire wear emissions.</t>
  </si>
  <si>
    <t xml:space="preserve">  Fugitive dust PM from UT DEQ agrees perfectly with WRAP data.  </t>
  </si>
  <si>
    <t xml:space="preserve">  Emissions for other pollutants in the on-road inventory from UT DEQ are reasonably close to WRAP emissions.</t>
  </si>
  <si>
    <t>Non-road Mobile Sources</t>
  </si>
  <si>
    <t>We do not know the reason for this.  The EPA NONROAD Model or MOVES2014a is not very sensitive to sulfur</t>
  </si>
  <si>
    <t>content of fuels EXCEPT for SO2.  UT DEQ assumed the following average sulfur contents of fuels in 2014:</t>
  </si>
  <si>
    <t>Diesel</t>
  </si>
  <si>
    <t>15 ppm</t>
  </si>
  <si>
    <t>Gasoline</t>
  </si>
  <si>
    <t>30 ppm</t>
  </si>
  <si>
    <t>LPG</t>
  </si>
  <si>
    <t>Marine Diesel</t>
  </si>
  <si>
    <t>52 ppm</t>
  </si>
  <si>
    <t xml:space="preserve">See EPA guidance document "Suggested National Average Fuel Properties", </t>
  </si>
  <si>
    <t>EPA-420-B-09-018, April 2009.</t>
  </si>
  <si>
    <t xml:space="preserve">1. WRAP emissions shows that UT DEQ overestimated VOC emissions from aircraft by 160%.  The aircraft </t>
  </si>
  <si>
    <t xml:space="preserve">inventory from UT DEQ shows more VOC coming from small aircraft (air taxi and general aviation) than from </t>
  </si>
  <si>
    <t>commercial aircraft.  UT DEQ obtained typical air taxi and general aviation aircraft types from the Utah Division of</t>
  </si>
  <si>
    <t xml:space="preserve">Aeronautics.  However, the aircraft types were very general.  </t>
  </si>
  <si>
    <t xml:space="preserve">  UT DEQ recommends that WRAP use EPA data for aircraft VOC and PM.   Aircraft emissions of NOx and SOx are</t>
  </si>
  <si>
    <t>reasonably close to EPA/WRAP emissions.</t>
  </si>
  <si>
    <t xml:space="preserve">  Emissions from diesel locomotives are in good agreement between EPA and UT DEQ EXCEPT for SO2.  UT DEQ</t>
  </si>
  <si>
    <t>noted that the largest locomotive operator in Utah is Union Pacific.  UPRR reported an average sulfur content of</t>
  </si>
  <si>
    <t>221 ppm S in its diesel fuel in 2014.  This largely accounts for the very high SO2 inventory from locomotives</t>
  </si>
  <si>
    <t>reported by UT DEQ. Presumably, EPA assumed that locomotive diesel S content was 15 ppm.</t>
  </si>
  <si>
    <t>UT DEQ.  This error will be corrected in the statewide 2017 inventory.</t>
  </si>
  <si>
    <t xml:space="preserve">  The undercount is especially noticeable in the very largest counties in Utah: Salt Lake, Utah, Davis and Weber Counties.</t>
  </si>
  <si>
    <r>
      <t xml:space="preserve">2. </t>
    </r>
    <r>
      <rPr>
        <u/>
        <sz val="11"/>
        <color theme="1"/>
        <rFont val="Calibri"/>
        <family val="2"/>
        <scheme val="minor"/>
      </rPr>
      <t>Aircraft Emissions</t>
    </r>
  </si>
  <si>
    <r>
      <t xml:space="preserve">3. </t>
    </r>
    <r>
      <rPr>
        <u/>
        <sz val="11"/>
        <color theme="1"/>
        <rFont val="Calibri"/>
        <family val="2"/>
        <scheme val="minor"/>
      </rPr>
      <t>Diesel Locomotives</t>
    </r>
  </si>
  <si>
    <t>UT DEQ recently obtained HD truck VMT data from UDOT for calendar year 2016, which shows that HD truck VMT was</t>
  </si>
  <si>
    <t xml:space="preserve">undercounted in the NEI 2014 inventory.  PM exhaust, brake and tire wear emissions are also underreported by about </t>
  </si>
  <si>
    <t xml:space="preserve">15 to 21% in the UT DEQ inventory. </t>
  </si>
  <si>
    <t>For diesel locomotives</t>
  </si>
  <si>
    <t xml:space="preserve">  UT DEQ recommends that EPA/WRAP retain the SO2 inventory from locomotive emissions from UT DEQ, especially for SO2.</t>
  </si>
  <si>
    <t>CNG</t>
  </si>
  <si>
    <t xml:space="preserve">  To check SO2, staff reran the largest ten counties for calendar year 2014 using MOVES2014a.</t>
  </si>
  <si>
    <t>UT DEQ recommends that data in YELLOW cells be replaced with WRAP/EPA data.</t>
  </si>
  <si>
    <t>PM10 Exh</t>
  </si>
  <si>
    <t>PM2.5 Exh</t>
  </si>
  <si>
    <t>x</t>
  </si>
  <si>
    <t>NOX</t>
  </si>
  <si>
    <t>No airports in Rich County.</t>
  </si>
  <si>
    <t>No airports in Summit County.</t>
  </si>
  <si>
    <t>UT DEQ recommends that data in BLUE cells be retained.</t>
  </si>
  <si>
    <t>The reason for higher SO2 in the UT DEQ inventory is that UPRR reported diesel</t>
  </si>
  <si>
    <t>sulfur content of 221 ppm in 2014.</t>
  </si>
  <si>
    <t xml:space="preserve">2. For PM, there are large discrepancies between UT DEQ and EPA/WRAP values.  We reran PM10 and PM2.5 </t>
  </si>
  <si>
    <t xml:space="preserve">exhaust.  </t>
  </si>
  <si>
    <t>and EPA/WRAP shows that this is not the case, or something else is causing the discrepancies.</t>
  </si>
  <si>
    <t>1. For NOX in Uintah County, the UT DEQ value is about 34% higher than EPA/WRAP.  We reran this  and obtained</t>
  </si>
  <si>
    <t>the same NOx value.</t>
  </si>
  <si>
    <t xml:space="preserve">We reran PM10 and PM2.5 exhaust using MOVES2014A. </t>
  </si>
  <si>
    <t>3. WRAP emissions for non-road SO2 show that UT DEQ non-road SO2 emissions are undercounted about 22%.</t>
  </si>
  <si>
    <t>UT DEQ Recommendations</t>
  </si>
  <si>
    <t>1. Retain UT DEQ emissions for miscellaneous non-road vehicles and equipment EXCEPT:</t>
  </si>
  <si>
    <t>For PM, use the EPA/WRAP values for PM10 and PM2.5 exhaust in Grand, Juab and San Juan Counties.</t>
  </si>
  <si>
    <t xml:space="preserve">Emissions were essentially the same. </t>
  </si>
  <si>
    <t xml:space="preserve">  UT DEQ ran emissions using the EPA NONROAD Model.  At the time the runs were done, our understanding was</t>
  </si>
  <si>
    <t>Aircraft and Airport Ground Support Equipment</t>
  </si>
  <si>
    <t>UT DEQ used EDMS 5.1.4.1 to obtain emissions for aircraft and airport ground support.</t>
  </si>
  <si>
    <t>If EPA used the new AEDT model, then UT DEQ recommends that the EPA values be used.</t>
  </si>
  <si>
    <t>Otherwise, we recommend that, if EPA used EDMS, then the UT DEQ values should be used.</t>
  </si>
  <si>
    <t>Diesel Locomotives</t>
  </si>
  <si>
    <t>Emissions are in good agreement between UT DEQ and EPA/WRAP EXCEPT for SO2.</t>
  </si>
  <si>
    <t>SO2 emissions computed by UT DEQ are over one order of magnitude higher than the EPA</t>
  </si>
  <si>
    <t>values.</t>
  </si>
  <si>
    <t>The reason for this is that UPRR reported a sulfur content of 221 ppm in its 2014 report.</t>
  </si>
  <si>
    <t>This accounts for the very high SO2 emissions that UT DEQ obtained.</t>
  </si>
  <si>
    <t xml:space="preserve">UT DEQ recommends you retain the UT DEQ diesel locomotive emissions. </t>
  </si>
  <si>
    <t>END</t>
  </si>
  <si>
    <t>that emissions are essentially the same if inputs are identical.  The comparison of emissions between UT DEQ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</si>
</sst>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3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center" vertical="center"/>
    </xf>
    <xf numFmtId="166" fontId="2" fillId="0" borderId="0" xfId="0" applyNumberFormat="1" applyFont="1" applyFill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2" fontId="0" fillId="0" borderId="0" xfId="0" applyNumberFormat="1" applyFont="1" applyAlignment="1">
      <alignment horizontal="left" vertical="center"/>
    </xf>
    <xf numFmtId="166" fontId="0" fillId="0" borderId="0" xfId="0" applyNumberFormat="1" applyFont="1" applyAlignment="1">
      <alignment horizontal="left" vertical="center"/>
    </xf>
    <xf numFmtId="9" fontId="0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9" fontId="0" fillId="0" borderId="0" xfId="0" applyNumberFormat="1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4" fontId="0" fillId="0" borderId="0" xfId="0" applyNumberFormat="1"/>
    <xf numFmtId="0" fontId="3" fillId="0" borderId="0" xfId="0" applyFont="1"/>
    <xf numFmtId="0" fontId="5" fillId="0" borderId="0" xfId="0" applyFont="1"/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/>
    </xf>
    <xf numFmtId="167" fontId="2" fillId="3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horizontal="center" vertical="center"/>
    </xf>
    <xf numFmtId="166" fontId="0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7" fontId="0" fillId="0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2" fontId="6" fillId="3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9" fontId="7" fillId="0" borderId="0" xfId="0" applyNumberFormat="1" applyFont="1" applyAlignment="1">
      <alignment horizontal="center" vertical="center"/>
    </xf>
    <xf numFmtId="9" fontId="7" fillId="0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2" fontId="0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7" fontId="0" fillId="3" borderId="0" xfId="0" applyNumberFormat="1" applyFont="1" applyFill="1" applyAlignment="1">
      <alignment horizontal="center" vertical="center"/>
    </xf>
    <xf numFmtId="166" fontId="0" fillId="3" borderId="0" xfId="0" applyNumberFormat="1" applyFont="1" applyFill="1" applyAlignment="1">
      <alignment horizontal="center" vertical="center"/>
    </xf>
    <xf numFmtId="167" fontId="2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0" fillId="0" borderId="0" xfId="0" applyFont="1"/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/>
  </sheetViews>
  <sheetFormatPr defaultRowHeight="15" x14ac:dyDescent="0.25"/>
  <cols>
    <col min="1" max="1" width="9.7109375" bestFit="1" customWidth="1"/>
  </cols>
  <sheetData>
    <row r="1" spans="1:4" x14ac:dyDescent="0.25">
      <c r="A1" t="s">
        <v>59</v>
      </c>
    </row>
    <row r="2" spans="1:4" x14ac:dyDescent="0.25">
      <c r="A2" t="s">
        <v>60</v>
      </c>
    </row>
    <row r="3" spans="1:4" x14ac:dyDescent="0.25">
      <c r="A3" s="49">
        <v>43271</v>
      </c>
    </row>
    <row r="5" spans="1:4" x14ac:dyDescent="0.25">
      <c r="A5" t="s">
        <v>62</v>
      </c>
    </row>
    <row r="6" spans="1:4" x14ac:dyDescent="0.25">
      <c r="A6" t="s">
        <v>63</v>
      </c>
    </row>
    <row r="8" spans="1:4" x14ac:dyDescent="0.25">
      <c r="A8" t="s">
        <v>64</v>
      </c>
      <c r="D8" t="s">
        <v>65</v>
      </c>
    </row>
    <row r="9" spans="1:4" x14ac:dyDescent="0.25">
      <c r="A9" t="s">
        <v>66</v>
      </c>
      <c r="D9" t="s">
        <v>67</v>
      </c>
    </row>
    <row r="10" spans="1:4" x14ac:dyDescent="0.25">
      <c r="A10" t="s">
        <v>68</v>
      </c>
      <c r="D10" t="s">
        <v>69</v>
      </c>
    </row>
    <row r="11" spans="1:4" x14ac:dyDescent="0.25">
      <c r="A11" t="s">
        <v>106</v>
      </c>
      <c r="D11" t="s">
        <v>70</v>
      </c>
    </row>
    <row r="13" spans="1:4" x14ac:dyDescent="0.25">
      <c r="A13" s="51" t="s">
        <v>1</v>
      </c>
    </row>
    <row r="15" spans="1:4" x14ac:dyDescent="0.25">
      <c r="A15" t="s">
        <v>61</v>
      </c>
    </row>
    <row r="16" spans="1:4" x14ac:dyDescent="0.25">
      <c r="A16" t="s">
        <v>71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100</v>
      </c>
    </row>
    <row r="21" spans="1:1" x14ac:dyDescent="0.25">
      <c r="A21" t="s">
        <v>72</v>
      </c>
    </row>
    <row r="22" spans="1:1" x14ac:dyDescent="0.25">
      <c r="A22" t="s">
        <v>99</v>
      </c>
    </row>
    <row r="23" spans="1:1" x14ac:dyDescent="0.25">
      <c r="A23" s="50" t="s">
        <v>73</v>
      </c>
    </row>
    <row r="24" spans="1:1" x14ac:dyDescent="0.25">
      <c r="A24" s="50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8" spans="1:1" x14ac:dyDescent="0.25">
      <c r="A28" s="51" t="s">
        <v>77</v>
      </c>
    </row>
    <row r="29" spans="1:1" x14ac:dyDescent="0.25">
      <c r="A29" s="91" t="s">
        <v>131</v>
      </c>
    </row>
    <row r="30" spans="1:1" s="91" customFormat="1" x14ac:dyDescent="0.25">
      <c r="A30" s="91" t="s">
        <v>144</v>
      </c>
    </row>
    <row r="31" spans="1:1" s="91" customFormat="1" x14ac:dyDescent="0.25">
      <c r="A31" s="91" t="s">
        <v>122</v>
      </c>
    </row>
    <row r="32" spans="1:1" s="91" customFormat="1" x14ac:dyDescent="0.25">
      <c r="A32" s="91" t="s">
        <v>123</v>
      </c>
    </row>
    <row r="33" spans="1:4" s="91" customFormat="1" x14ac:dyDescent="0.25">
      <c r="A33" s="91" t="s">
        <v>124</v>
      </c>
    </row>
    <row r="34" spans="1:4" s="91" customFormat="1" x14ac:dyDescent="0.25">
      <c r="A34" s="91" t="s">
        <v>120</v>
      </c>
    </row>
    <row r="35" spans="1:4" x14ac:dyDescent="0.25">
      <c r="A35" s="91" t="s">
        <v>121</v>
      </c>
    </row>
    <row r="36" spans="1:4" x14ac:dyDescent="0.25">
      <c r="A36" s="91" t="s">
        <v>125</v>
      </c>
    </row>
    <row r="37" spans="1:4" x14ac:dyDescent="0.25">
      <c r="A37" t="s">
        <v>126</v>
      </c>
    </row>
    <row r="38" spans="1:4" x14ac:dyDescent="0.25">
      <c r="A38" t="s">
        <v>78</v>
      </c>
    </row>
    <row r="39" spans="1:4" x14ac:dyDescent="0.25">
      <c r="A39" t="s">
        <v>79</v>
      </c>
    </row>
    <row r="41" spans="1:4" x14ac:dyDescent="0.25">
      <c r="A41" t="s">
        <v>80</v>
      </c>
      <c r="C41" t="s">
        <v>81</v>
      </c>
    </row>
    <row r="42" spans="1:4" x14ac:dyDescent="0.25">
      <c r="A42" t="s">
        <v>82</v>
      </c>
      <c r="C42" t="s">
        <v>83</v>
      </c>
    </row>
    <row r="43" spans="1:4" x14ac:dyDescent="0.25">
      <c r="A43" t="s">
        <v>84</v>
      </c>
      <c r="C43" t="s">
        <v>83</v>
      </c>
    </row>
    <row r="44" spans="1:4" x14ac:dyDescent="0.25">
      <c r="A44" t="s">
        <v>108</v>
      </c>
      <c r="C44" t="s">
        <v>83</v>
      </c>
    </row>
    <row r="45" spans="1:4" x14ac:dyDescent="0.25">
      <c r="A45" t="s">
        <v>85</v>
      </c>
      <c r="C45" t="s">
        <v>86</v>
      </c>
      <c r="D45" t="s">
        <v>87</v>
      </c>
    </row>
    <row r="46" spans="1:4" x14ac:dyDescent="0.25">
      <c r="D46" t="s">
        <v>88</v>
      </c>
    </row>
    <row r="47" spans="1:4" x14ac:dyDescent="0.25">
      <c r="A47" t="s">
        <v>109</v>
      </c>
    </row>
    <row r="48" spans="1:4" x14ac:dyDescent="0.25">
      <c r="A48" t="s">
        <v>130</v>
      </c>
    </row>
    <row r="49" spans="1:1" x14ac:dyDescent="0.25">
      <c r="A49" s="50" t="s">
        <v>127</v>
      </c>
    </row>
    <row r="50" spans="1:1" x14ac:dyDescent="0.25">
      <c r="A50" t="s">
        <v>128</v>
      </c>
    </row>
    <row r="51" spans="1:1" x14ac:dyDescent="0.25">
      <c r="A51" t="s">
        <v>129</v>
      </c>
    </row>
    <row r="53" spans="1:1" x14ac:dyDescent="0.25">
      <c r="A53" s="51" t="s">
        <v>132</v>
      </c>
    </row>
    <row r="54" spans="1:1" x14ac:dyDescent="0.25">
      <c r="A54" t="s">
        <v>133</v>
      </c>
    </row>
    <row r="55" spans="1:1" x14ac:dyDescent="0.25">
      <c r="A55" t="s">
        <v>134</v>
      </c>
    </row>
    <row r="56" spans="1:1" x14ac:dyDescent="0.25">
      <c r="A56" t="s">
        <v>135</v>
      </c>
    </row>
    <row r="57" spans="1:1" x14ac:dyDescent="0.25">
      <c r="A57" s="50"/>
    </row>
    <row r="58" spans="1:1" x14ac:dyDescent="0.25">
      <c r="A58" s="51" t="s">
        <v>136</v>
      </c>
    </row>
    <row r="59" spans="1:1" x14ac:dyDescent="0.25">
      <c r="A59" s="91" t="s">
        <v>137</v>
      </c>
    </row>
    <row r="60" spans="1:1" s="91" customFormat="1" x14ac:dyDescent="0.25">
      <c r="A60" s="91" t="s">
        <v>138</v>
      </c>
    </row>
    <row r="61" spans="1:1" s="91" customFormat="1" x14ac:dyDescent="0.25">
      <c r="A61" s="91" t="s">
        <v>139</v>
      </c>
    </row>
    <row r="62" spans="1:1" x14ac:dyDescent="0.25">
      <c r="A62" s="91" t="s">
        <v>140</v>
      </c>
    </row>
    <row r="63" spans="1:1" x14ac:dyDescent="0.25">
      <c r="A63" s="91" t="s">
        <v>141</v>
      </c>
    </row>
    <row r="64" spans="1:1" x14ac:dyDescent="0.25">
      <c r="A64" s="91" t="s">
        <v>142</v>
      </c>
    </row>
    <row r="65" spans="1:1" x14ac:dyDescent="0.25">
      <c r="A65" s="91" t="s">
        <v>143</v>
      </c>
    </row>
    <row r="77" spans="1:1" x14ac:dyDescent="0.25">
      <c r="A77" s="50"/>
    </row>
    <row r="79" spans="1:1" x14ac:dyDescent="0.25">
      <c r="A79" t="s">
        <v>101</v>
      </c>
    </row>
    <row r="80" spans="1:1" x14ac:dyDescent="0.25">
      <c r="A80" t="s">
        <v>89</v>
      </c>
    </row>
    <row r="81" spans="1:1" x14ac:dyDescent="0.25">
      <c r="A81" t="s">
        <v>90</v>
      </c>
    </row>
    <row r="82" spans="1:1" x14ac:dyDescent="0.25">
      <c r="A82" t="s">
        <v>91</v>
      </c>
    </row>
    <row r="83" spans="1:1" x14ac:dyDescent="0.25">
      <c r="A83" t="s">
        <v>92</v>
      </c>
    </row>
    <row r="84" spans="1:1" x14ac:dyDescent="0.25">
      <c r="A84" s="50" t="s">
        <v>93</v>
      </c>
    </row>
    <row r="85" spans="1:1" x14ac:dyDescent="0.25">
      <c r="A85" s="50" t="s">
        <v>94</v>
      </c>
    </row>
    <row r="87" spans="1:1" x14ac:dyDescent="0.25">
      <c r="A87" t="s">
        <v>102</v>
      </c>
    </row>
    <row r="88" spans="1:1" x14ac:dyDescent="0.25">
      <c r="A88" t="s">
        <v>95</v>
      </c>
    </row>
    <row r="89" spans="1:1" x14ac:dyDescent="0.25">
      <c r="A89" t="s">
        <v>96</v>
      </c>
    </row>
    <row r="90" spans="1:1" x14ac:dyDescent="0.25">
      <c r="A90" t="s">
        <v>97</v>
      </c>
    </row>
    <row r="91" spans="1:1" x14ac:dyDescent="0.25">
      <c r="A91" t="s">
        <v>98</v>
      </c>
    </row>
    <row r="92" spans="1:1" x14ac:dyDescent="0.25">
      <c r="A92" s="50" t="s">
        <v>107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workbookViewId="0">
      <selection activeCell="E1" sqref="E1:L1"/>
    </sheetView>
  </sheetViews>
  <sheetFormatPr defaultRowHeight="15" x14ac:dyDescent="0.25"/>
  <cols>
    <col min="1" max="1" width="11.5703125" style="17" bestFit="1" customWidth="1"/>
    <col min="2" max="16384" width="9.140625" style="17"/>
  </cols>
  <sheetData>
    <row r="1" spans="1:30" x14ac:dyDescent="0.25">
      <c r="A1" s="17" t="s">
        <v>0</v>
      </c>
      <c r="E1" s="74" t="s">
        <v>110</v>
      </c>
      <c r="F1" s="75"/>
      <c r="G1" s="75"/>
      <c r="H1" s="75"/>
      <c r="I1" s="75"/>
      <c r="J1" s="75"/>
      <c r="K1" s="75"/>
      <c r="L1" s="75"/>
    </row>
    <row r="2" spans="1:30" x14ac:dyDescent="0.25">
      <c r="A2" s="30" t="s">
        <v>1</v>
      </c>
    </row>
    <row r="3" spans="1:30" x14ac:dyDescent="0.25">
      <c r="A3" s="29">
        <v>43269</v>
      </c>
    </row>
    <row r="5" spans="1:30" x14ac:dyDescent="0.25">
      <c r="C5" s="18" t="s">
        <v>13</v>
      </c>
      <c r="D5" s="19"/>
      <c r="E5" s="19"/>
      <c r="F5" s="19"/>
      <c r="G5" s="19"/>
      <c r="H5" s="19"/>
      <c r="I5" s="19"/>
      <c r="J5" s="19"/>
      <c r="K5" s="19"/>
      <c r="L5" s="19"/>
      <c r="N5" s="18" t="s">
        <v>44</v>
      </c>
      <c r="O5" s="19"/>
      <c r="P5" s="19"/>
      <c r="Q5" s="19"/>
      <c r="R5" s="19"/>
      <c r="S5" s="19"/>
      <c r="T5" s="19"/>
      <c r="U5" s="19"/>
      <c r="W5" s="18" t="s">
        <v>51</v>
      </c>
      <c r="X5" s="19"/>
      <c r="Y5" s="19"/>
      <c r="Z5" s="19"/>
      <c r="AA5" s="19"/>
      <c r="AB5" s="19"/>
      <c r="AC5" s="19"/>
      <c r="AD5" s="19"/>
    </row>
    <row r="6" spans="1:30" x14ac:dyDescent="0.25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5</v>
      </c>
      <c r="G6" s="20" t="s">
        <v>6</v>
      </c>
      <c r="H6" s="20" t="s">
        <v>8</v>
      </c>
      <c r="I6" s="20" t="s">
        <v>7</v>
      </c>
      <c r="J6" s="20" t="s">
        <v>14</v>
      </c>
      <c r="K6" s="20" t="s">
        <v>14</v>
      </c>
      <c r="L6" s="20" t="s">
        <v>14</v>
      </c>
      <c r="N6" s="20" t="s">
        <v>4</v>
      </c>
      <c r="O6" s="20" t="s">
        <v>5</v>
      </c>
      <c r="P6" s="20" t="s">
        <v>6</v>
      </c>
      <c r="Q6" s="20" t="s">
        <v>5</v>
      </c>
      <c r="R6" s="20" t="s">
        <v>6</v>
      </c>
      <c r="S6" s="20" t="s">
        <v>8</v>
      </c>
      <c r="T6" s="20" t="s">
        <v>7</v>
      </c>
      <c r="U6" s="20" t="s">
        <v>14</v>
      </c>
      <c r="W6" s="20" t="s">
        <v>4</v>
      </c>
      <c r="X6" s="20" t="s">
        <v>5</v>
      </c>
      <c r="Y6" s="20" t="s">
        <v>6</v>
      </c>
      <c r="Z6" s="20" t="s">
        <v>5</v>
      </c>
      <c r="AA6" s="20" t="s">
        <v>6</v>
      </c>
      <c r="AB6" s="20" t="s">
        <v>8</v>
      </c>
      <c r="AC6" s="20" t="s">
        <v>7</v>
      </c>
      <c r="AD6" s="20" t="s">
        <v>14</v>
      </c>
    </row>
    <row r="7" spans="1:30" x14ac:dyDescent="0.25">
      <c r="A7" s="20"/>
      <c r="B7" s="20"/>
      <c r="C7" s="20"/>
      <c r="D7" s="20" t="s">
        <v>9</v>
      </c>
      <c r="E7" s="20" t="s">
        <v>9</v>
      </c>
      <c r="F7" s="20" t="s">
        <v>10</v>
      </c>
      <c r="G7" s="20" t="s">
        <v>10</v>
      </c>
      <c r="H7" s="20"/>
      <c r="I7" s="20"/>
      <c r="J7" s="20" t="s">
        <v>47</v>
      </c>
      <c r="K7" s="20" t="s">
        <v>48</v>
      </c>
      <c r="L7" s="20" t="s">
        <v>49</v>
      </c>
      <c r="N7" s="20"/>
      <c r="O7" s="20" t="s">
        <v>9</v>
      </c>
      <c r="P7" s="20" t="s">
        <v>9</v>
      </c>
      <c r="Q7" s="20" t="s">
        <v>10</v>
      </c>
      <c r="R7" s="20" t="s">
        <v>10</v>
      </c>
      <c r="S7" s="20"/>
      <c r="T7" s="20"/>
      <c r="U7" s="20"/>
      <c r="W7" s="20"/>
      <c r="X7" s="20" t="s">
        <v>9</v>
      </c>
      <c r="Y7" s="20" t="s">
        <v>9</v>
      </c>
      <c r="Z7" s="20" t="s">
        <v>10</v>
      </c>
      <c r="AA7" s="20" t="s">
        <v>10</v>
      </c>
      <c r="AB7" s="20"/>
      <c r="AC7" s="20"/>
      <c r="AD7" s="20"/>
    </row>
    <row r="8" spans="1:30" x14ac:dyDescent="0.25">
      <c r="A8" s="20"/>
      <c r="B8" s="20"/>
      <c r="C8" s="20"/>
      <c r="D8" s="20"/>
      <c r="E8" s="20"/>
      <c r="F8" s="20" t="s">
        <v>11</v>
      </c>
      <c r="G8" s="20" t="s">
        <v>11</v>
      </c>
      <c r="H8" s="20"/>
      <c r="I8" s="20"/>
      <c r="J8" s="20" t="s">
        <v>48</v>
      </c>
      <c r="N8" s="20"/>
      <c r="O8" s="20"/>
      <c r="P8" s="20"/>
      <c r="Q8" s="20" t="s">
        <v>11</v>
      </c>
      <c r="R8" s="20" t="s">
        <v>11</v>
      </c>
      <c r="S8" s="20"/>
      <c r="T8" s="20"/>
      <c r="U8" s="20"/>
      <c r="W8" s="20"/>
      <c r="X8" s="20"/>
      <c r="Y8" s="20"/>
      <c r="Z8" s="20" t="s">
        <v>11</v>
      </c>
      <c r="AA8" s="20" t="s">
        <v>11</v>
      </c>
      <c r="AB8" s="20"/>
      <c r="AC8" s="20"/>
      <c r="AD8" s="20"/>
    </row>
    <row r="9" spans="1:30" x14ac:dyDescent="0.25">
      <c r="A9" s="20"/>
      <c r="B9" s="20"/>
      <c r="C9" s="20"/>
      <c r="D9" s="20"/>
      <c r="E9" s="20"/>
      <c r="F9" s="20" t="s">
        <v>12</v>
      </c>
      <c r="G9" s="20" t="s">
        <v>12</v>
      </c>
      <c r="H9" s="20"/>
      <c r="I9" s="20"/>
      <c r="J9" s="20"/>
      <c r="N9" s="20"/>
      <c r="O9" s="20"/>
      <c r="P9" s="20"/>
      <c r="Q9" s="20" t="s">
        <v>12</v>
      </c>
      <c r="R9" s="20" t="s">
        <v>12</v>
      </c>
      <c r="S9" s="20"/>
      <c r="T9" s="20"/>
      <c r="U9" s="20"/>
      <c r="W9" s="20"/>
      <c r="X9" s="20"/>
      <c r="Y9" s="20"/>
      <c r="Z9" s="20" t="s">
        <v>12</v>
      </c>
      <c r="AA9" s="20" t="s">
        <v>12</v>
      </c>
      <c r="AB9" s="20"/>
      <c r="AC9" s="20"/>
      <c r="AD9" s="20"/>
    </row>
    <row r="10" spans="1:30" x14ac:dyDescent="0.25">
      <c r="A10" s="20"/>
      <c r="B10" s="20"/>
      <c r="C10" s="20"/>
      <c r="D10" s="19" t="s">
        <v>45</v>
      </c>
      <c r="E10" s="19"/>
      <c r="F10" s="19"/>
      <c r="G10" s="19"/>
      <c r="H10" s="19"/>
      <c r="I10" s="19"/>
      <c r="J10" s="19"/>
      <c r="N10" s="19" t="s">
        <v>45</v>
      </c>
      <c r="O10" s="19"/>
      <c r="P10" s="19"/>
      <c r="Q10" s="19"/>
      <c r="R10" s="19"/>
      <c r="S10" s="19"/>
      <c r="T10" s="19"/>
      <c r="U10" s="20"/>
    </row>
    <row r="11" spans="1:30" x14ac:dyDescent="0.25">
      <c r="A11" s="21" t="s">
        <v>15</v>
      </c>
      <c r="B11" s="20">
        <v>49001</v>
      </c>
      <c r="C11" s="52">
        <v>1427</v>
      </c>
      <c r="D11" s="48">
        <v>49.76</v>
      </c>
      <c r="E11" s="48">
        <v>38.68</v>
      </c>
      <c r="F11" s="62">
        <v>66.81553178579513</v>
      </c>
      <c r="G11" s="62">
        <v>16.703882946448783</v>
      </c>
      <c r="H11" s="63">
        <v>11.01</v>
      </c>
      <c r="I11" s="2">
        <v>3.1059999999999999</v>
      </c>
      <c r="J11" s="64">
        <v>231.06</v>
      </c>
      <c r="K11" s="65">
        <v>20.34</v>
      </c>
      <c r="L11" s="64">
        <f xml:space="preserve"> J11 + K11</f>
        <v>251.4</v>
      </c>
      <c r="M11" s="66"/>
      <c r="N11" s="67">
        <v>1234</v>
      </c>
      <c r="O11" s="63">
        <v>45.03</v>
      </c>
      <c r="P11" s="63">
        <v>35.21</v>
      </c>
      <c r="Q11" s="20">
        <v>66.819999999999993</v>
      </c>
      <c r="R11" s="10">
        <v>16.7</v>
      </c>
      <c r="S11" s="20">
        <v>11.65</v>
      </c>
      <c r="T11" s="20">
        <v>2.6819999999999999</v>
      </c>
      <c r="U11" s="20" t="s">
        <v>50</v>
      </c>
      <c r="W11" s="22">
        <f xml:space="preserve"> (C11 - N11)/N11</f>
        <v>0.15640194489465153</v>
      </c>
      <c r="X11" s="22">
        <f t="shared" ref="X11:AC11" si="0" xml:space="preserve"> (D11 - O11)/O11</f>
        <v>0.10504108372196307</v>
      </c>
      <c r="Y11" s="22">
        <f t="shared" si="0"/>
        <v>9.8551547855722774E-2</v>
      </c>
      <c r="Z11" s="22">
        <f t="shared" si="0"/>
        <v>-6.686941342207236E-5</v>
      </c>
      <c r="AA11" s="22">
        <f t="shared" si="0"/>
        <v>2.3251176340019681E-4</v>
      </c>
      <c r="AB11" s="22">
        <f t="shared" si="0"/>
        <v>-5.4935622317596612E-2</v>
      </c>
      <c r="AC11" s="22">
        <f t="shared" si="0"/>
        <v>0.15809097688292317</v>
      </c>
      <c r="AD11" s="20" t="s">
        <v>50</v>
      </c>
    </row>
    <row r="12" spans="1:30" x14ac:dyDescent="0.25">
      <c r="A12" s="21" t="s">
        <v>16</v>
      </c>
      <c r="B12" s="20">
        <v>49003</v>
      </c>
      <c r="C12" s="52">
        <v>2500</v>
      </c>
      <c r="D12" s="48">
        <v>116.3</v>
      </c>
      <c r="E12" s="58">
        <v>76.099999999999994</v>
      </c>
      <c r="F12" s="64">
        <v>248.72242259721213</v>
      </c>
      <c r="G12" s="62">
        <v>62.180605649303033</v>
      </c>
      <c r="H12" s="63">
        <v>34.119999999999997</v>
      </c>
      <c r="I12" s="2">
        <v>8.94</v>
      </c>
      <c r="J12" s="64">
        <v>635.9</v>
      </c>
      <c r="K12" s="15">
        <v>58.3</v>
      </c>
      <c r="L12" s="64">
        <f t="shared" ref="L12:L39" si="1" xml:space="preserve"> J12 + K12</f>
        <v>694.19999999999993</v>
      </c>
      <c r="M12" s="66"/>
      <c r="N12" s="67">
        <v>3233</v>
      </c>
      <c r="O12" s="63">
        <v>156.4</v>
      </c>
      <c r="P12" s="63">
        <v>107.1</v>
      </c>
      <c r="Q12" s="10">
        <v>248.7</v>
      </c>
      <c r="R12" s="20">
        <v>62.18</v>
      </c>
      <c r="S12" s="10">
        <v>38.4</v>
      </c>
      <c r="T12" s="20">
        <v>8.9580000000000002</v>
      </c>
      <c r="U12" s="20" t="s">
        <v>50</v>
      </c>
      <c r="W12" s="22">
        <f t="shared" ref="W12:W40" si="2" xml:space="preserve"> (C12 - N12)/N12</f>
        <v>-0.22672440457779153</v>
      </c>
      <c r="X12" s="22">
        <f t="shared" ref="X12:X40" si="3" xml:space="preserve"> (D12 - O12)/O12</f>
        <v>-0.25639386189258317</v>
      </c>
      <c r="Y12" s="22">
        <f t="shared" ref="Y12:Y40" si="4" xml:space="preserve"> (E12 - P12)/P12</f>
        <v>-0.28944911297852477</v>
      </c>
      <c r="Z12" s="22">
        <f t="shared" ref="Z12:Z40" si="5" xml:space="preserve"> (F12 - Q12)/Q12</f>
        <v>9.0159216775800898E-5</v>
      </c>
      <c r="AA12" s="22">
        <f t="shared" ref="AA12:AA40" si="6" xml:space="preserve"> (G12 - R12)/R12</f>
        <v>9.7402589744751128E-6</v>
      </c>
      <c r="AB12" s="22">
        <f t="shared" ref="AB12:AB40" si="7" xml:space="preserve"> (H12 - S12)/S12</f>
        <v>-0.11145833333333337</v>
      </c>
      <c r="AC12" s="22">
        <f t="shared" ref="AC12:AC40" si="8" xml:space="preserve"> (I12 - T12)/T12</f>
        <v>-2.0093770931012148E-3</v>
      </c>
      <c r="AD12" s="20" t="s">
        <v>50</v>
      </c>
    </row>
    <row r="13" spans="1:30" x14ac:dyDescent="0.25">
      <c r="A13" s="21" t="s">
        <v>17</v>
      </c>
      <c r="B13" s="20">
        <v>49005</v>
      </c>
      <c r="C13" s="52">
        <v>1335</v>
      </c>
      <c r="D13" s="48">
        <v>92.03</v>
      </c>
      <c r="E13" s="48">
        <v>44.21</v>
      </c>
      <c r="F13" s="64">
        <v>315.63817824677022</v>
      </c>
      <c r="G13" s="62">
        <v>78.909544561692556</v>
      </c>
      <c r="H13" s="63">
        <v>32.909999999999997</v>
      </c>
      <c r="I13" s="2">
        <v>8.89</v>
      </c>
      <c r="J13" s="64">
        <v>708.5</v>
      </c>
      <c r="K13" s="65">
        <v>59.77</v>
      </c>
      <c r="L13" s="64">
        <f t="shared" si="1"/>
        <v>768.27</v>
      </c>
      <c r="M13" s="66"/>
      <c r="N13" s="67">
        <v>2221</v>
      </c>
      <c r="O13" s="63">
        <v>152.5</v>
      </c>
      <c r="P13" s="62">
        <v>85.9</v>
      </c>
      <c r="Q13" s="20">
        <v>315.60000000000002</v>
      </c>
      <c r="R13" s="20">
        <v>78.91</v>
      </c>
      <c r="S13" s="20">
        <v>29.28</v>
      </c>
      <c r="T13" s="20">
        <v>8.0890000000000004</v>
      </c>
      <c r="U13" s="20" t="s">
        <v>50</v>
      </c>
      <c r="W13" s="22">
        <f t="shared" si="2"/>
        <v>-0.39891940567312023</v>
      </c>
      <c r="X13" s="22">
        <f t="shared" si="3"/>
        <v>-0.39652459016393443</v>
      </c>
      <c r="Y13" s="22">
        <f t="shared" si="4"/>
        <v>-0.48533178114086151</v>
      </c>
      <c r="Z13" s="22">
        <f t="shared" si="5"/>
        <v>1.2097036365716408E-4</v>
      </c>
      <c r="AA13" s="22">
        <f t="shared" si="6"/>
        <v>-5.7716171263548183E-6</v>
      </c>
      <c r="AB13" s="22">
        <f t="shared" si="7"/>
        <v>0.12397540983606542</v>
      </c>
      <c r="AC13" s="22">
        <f t="shared" si="8"/>
        <v>9.9023365063666727E-2</v>
      </c>
      <c r="AD13" s="20" t="s">
        <v>50</v>
      </c>
    </row>
    <row r="14" spans="1:30" x14ac:dyDescent="0.25">
      <c r="A14" s="21" t="s">
        <v>18</v>
      </c>
      <c r="B14" s="20">
        <v>49007</v>
      </c>
      <c r="C14" s="52">
        <v>1032</v>
      </c>
      <c r="D14" s="48">
        <v>77.38</v>
      </c>
      <c r="E14" s="48">
        <v>44.78</v>
      </c>
      <c r="F14" s="64">
        <v>234.49823833104983</v>
      </c>
      <c r="G14" s="62">
        <v>58.624559582762458</v>
      </c>
      <c r="H14" s="63">
        <v>11.79</v>
      </c>
      <c r="I14" s="2">
        <v>3.74</v>
      </c>
      <c r="J14" s="64">
        <v>272.10000000000002</v>
      </c>
      <c r="K14" s="65">
        <v>23.98</v>
      </c>
      <c r="L14" s="64">
        <f t="shared" si="1"/>
        <v>296.08000000000004</v>
      </c>
      <c r="M14" s="66"/>
      <c r="N14" s="63">
        <v>822.9</v>
      </c>
      <c r="O14" s="63">
        <v>43.82</v>
      </c>
      <c r="P14" s="63">
        <v>28.16</v>
      </c>
      <c r="Q14" s="20">
        <v>234.5</v>
      </c>
      <c r="R14" s="20">
        <v>58.62</v>
      </c>
      <c r="S14" s="20">
        <v>10.71</v>
      </c>
      <c r="T14" s="20">
        <v>2.5430000000000001</v>
      </c>
      <c r="U14" s="20" t="s">
        <v>50</v>
      </c>
      <c r="W14" s="22">
        <f t="shared" si="2"/>
        <v>0.25410134888807878</v>
      </c>
      <c r="X14" s="22">
        <f t="shared" si="3"/>
        <v>0.7658603377453217</v>
      </c>
      <c r="Y14" s="22">
        <f t="shared" si="4"/>
        <v>0.59019886363636365</v>
      </c>
      <c r="Z14" s="22">
        <f t="shared" si="5"/>
        <v>-7.512447548684414E-6</v>
      </c>
      <c r="AA14" s="22">
        <f t="shared" si="6"/>
        <v>7.7782032795307643E-5</v>
      </c>
      <c r="AB14" s="22">
        <f t="shared" si="7"/>
        <v>0.10084033613445362</v>
      </c>
      <c r="AC14" s="22">
        <f t="shared" si="8"/>
        <v>0.47070389303971688</v>
      </c>
      <c r="AD14" s="20" t="s">
        <v>50</v>
      </c>
    </row>
    <row r="15" spans="1:30" x14ac:dyDescent="0.25">
      <c r="A15" s="21" t="s">
        <v>19</v>
      </c>
      <c r="B15" s="20">
        <v>49009</v>
      </c>
      <c r="C15" s="53">
        <v>105.7</v>
      </c>
      <c r="D15" s="48">
        <v>6.4809999999999999</v>
      </c>
      <c r="E15" s="48">
        <v>4.1539999999999999</v>
      </c>
      <c r="F15" s="62">
        <v>19.334071061640277</v>
      </c>
      <c r="G15" s="68">
        <v>4.8335177654100692</v>
      </c>
      <c r="H15" s="63">
        <v>1.147</v>
      </c>
      <c r="I15" s="9">
        <v>0.33639999999999998</v>
      </c>
      <c r="J15" s="62">
        <v>24.86</v>
      </c>
      <c r="K15" s="2">
        <v>2.1869999999999998</v>
      </c>
      <c r="L15" s="64">
        <f t="shared" si="1"/>
        <v>27.047000000000001</v>
      </c>
      <c r="M15" s="66"/>
      <c r="N15" s="63">
        <v>98.88</v>
      </c>
      <c r="O15" s="63">
        <v>4.5060000000000002</v>
      </c>
      <c r="P15" s="63">
        <v>3.2970000000000002</v>
      </c>
      <c r="Q15" s="20">
        <v>19.329999999999998</v>
      </c>
      <c r="R15" s="20">
        <v>4.8339999999999996</v>
      </c>
      <c r="S15" s="20">
        <v>1.2010000000000001</v>
      </c>
      <c r="T15" s="20">
        <v>0.25359999999999999</v>
      </c>
      <c r="U15" s="20" t="s">
        <v>50</v>
      </c>
      <c r="W15" s="22">
        <f t="shared" si="2"/>
        <v>6.8972491909385189E-2</v>
      </c>
      <c r="X15" s="22">
        <f t="shared" si="3"/>
        <v>0.43830448291167323</v>
      </c>
      <c r="Y15" s="22">
        <f t="shared" si="4"/>
        <v>0.25993327267212607</v>
      </c>
      <c r="Z15" s="22">
        <f t="shared" si="5"/>
        <v>2.106084656119179E-4</v>
      </c>
      <c r="AA15" s="22">
        <f t="shared" si="6"/>
        <v>-9.975891392851959E-5</v>
      </c>
      <c r="AB15" s="22">
        <f t="shared" si="7"/>
        <v>-4.4962531223980057E-2</v>
      </c>
      <c r="AC15" s="22">
        <f t="shared" si="8"/>
        <v>0.32649842271293372</v>
      </c>
      <c r="AD15" s="20" t="s">
        <v>50</v>
      </c>
    </row>
    <row r="16" spans="1:30" x14ac:dyDescent="0.25">
      <c r="A16" s="21" t="s">
        <v>20</v>
      </c>
      <c r="B16" s="20">
        <v>49011</v>
      </c>
      <c r="C16" s="52">
        <v>3654</v>
      </c>
      <c r="D16" s="59">
        <v>260</v>
      </c>
      <c r="E16" s="48">
        <v>128.4</v>
      </c>
      <c r="F16" s="64">
        <v>554.3289119602656</v>
      </c>
      <c r="G16" s="64">
        <v>138.5822279900664</v>
      </c>
      <c r="H16" s="63">
        <v>88.34</v>
      </c>
      <c r="I16" s="65">
        <v>26.56</v>
      </c>
      <c r="J16" s="67">
        <v>1521</v>
      </c>
      <c r="K16" s="12">
        <v>143.80000000000001</v>
      </c>
      <c r="L16" s="64">
        <f t="shared" si="1"/>
        <v>1664.8</v>
      </c>
      <c r="M16" s="66"/>
      <c r="N16" s="67">
        <v>5293</v>
      </c>
      <c r="O16" s="63">
        <v>363.5</v>
      </c>
      <c r="P16" s="63">
        <v>218.3</v>
      </c>
      <c r="Q16" s="20">
        <v>554.29999999999995</v>
      </c>
      <c r="R16" s="20">
        <v>138.6</v>
      </c>
      <c r="S16" s="20">
        <v>96.35</v>
      </c>
      <c r="T16" s="10">
        <v>25.5</v>
      </c>
      <c r="U16" s="20" t="s">
        <v>50</v>
      </c>
      <c r="W16" s="22">
        <f t="shared" si="2"/>
        <v>-0.30965426034385035</v>
      </c>
      <c r="X16" s="22">
        <f t="shared" si="3"/>
        <v>-0.28473177441540576</v>
      </c>
      <c r="Y16" s="22">
        <f t="shared" si="4"/>
        <v>-0.41181859825927625</v>
      </c>
      <c r="Z16" s="22">
        <f t="shared" si="5"/>
        <v>5.2159408741918777E-5</v>
      </c>
      <c r="AA16" s="22">
        <f t="shared" si="6"/>
        <v>-1.2822517989606271E-4</v>
      </c>
      <c r="AB16" s="22">
        <f t="shared" si="7"/>
        <v>-8.3134405812143139E-2</v>
      </c>
      <c r="AC16" s="22">
        <f t="shared" si="8"/>
        <v>4.156862745098034E-2</v>
      </c>
      <c r="AD16" s="20" t="s">
        <v>50</v>
      </c>
    </row>
    <row r="17" spans="1:30" x14ac:dyDescent="0.25">
      <c r="A17" s="21" t="s">
        <v>21</v>
      </c>
      <c r="B17" s="20">
        <v>49013</v>
      </c>
      <c r="C17" s="53">
        <v>781</v>
      </c>
      <c r="D17" s="48">
        <v>53.73</v>
      </c>
      <c r="E17" s="48">
        <v>31.98</v>
      </c>
      <c r="F17" s="64">
        <v>176.83901547312021</v>
      </c>
      <c r="G17" s="62">
        <v>44.209753868280053</v>
      </c>
      <c r="H17" s="63">
        <v>8.7309999999999999</v>
      </c>
      <c r="I17" s="2">
        <v>2.88</v>
      </c>
      <c r="J17" s="64">
        <v>210.5</v>
      </c>
      <c r="K17" s="65">
        <v>14.96</v>
      </c>
      <c r="L17" s="64">
        <f t="shared" si="1"/>
        <v>225.46</v>
      </c>
      <c r="M17" s="66"/>
      <c r="N17" s="63">
        <v>752.1</v>
      </c>
      <c r="O17" s="63">
        <v>39.67</v>
      </c>
      <c r="P17" s="63">
        <v>26.24</v>
      </c>
      <c r="Q17" s="20">
        <v>176.8</v>
      </c>
      <c r="R17" s="20">
        <v>44.21</v>
      </c>
      <c r="S17" s="20">
        <v>9.9130000000000003</v>
      </c>
      <c r="T17" s="20">
        <v>2.4929999999999999</v>
      </c>
      <c r="U17" s="20" t="s">
        <v>50</v>
      </c>
      <c r="W17" s="22">
        <f t="shared" si="2"/>
        <v>3.8425741257811431E-2</v>
      </c>
      <c r="X17" s="22">
        <f t="shared" si="3"/>
        <v>0.3544239979833626</v>
      </c>
      <c r="Y17" s="22">
        <f t="shared" si="4"/>
        <v>0.21875000000000008</v>
      </c>
      <c r="Z17" s="22">
        <f t="shared" si="5"/>
        <v>2.2067575294231731E-4</v>
      </c>
      <c r="AA17" s="22">
        <f t="shared" si="6"/>
        <v>-5.5673313718069289E-6</v>
      </c>
      <c r="AB17" s="22">
        <f t="shared" si="7"/>
        <v>-0.11923736507616264</v>
      </c>
      <c r="AC17" s="22">
        <f t="shared" si="8"/>
        <v>0.1552346570397112</v>
      </c>
      <c r="AD17" s="20" t="s">
        <v>50</v>
      </c>
    </row>
    <row r="18" spans="1:30" x14ac:dyDescent="0.25">
      <c r="A18" s="21" t="s">
        <v>22</v>
      </c>
      <c r="B18" s="20">
        <v>49015</v>
      </c>
      <c r="C18" s="52">
        <v>1390</v>
      </c>
      <c r="D18" s="48">
        <v>70.52</v>
      </c>
      <c r="E18" s="48">
        <v>48.26</v>
      </c>
      <c r="F18" s="64">
        <v>202.29334894063783</v>
      </c>
      <c r="G18" s="62">
        <v>50.573337235159457</v>
      </c>
      <c r="H18" s="63">
        <v>12.23</v>
      </c>
      <c r="I18" s="2">
        <v>3.76</v>
      </c>
      <c r="J18" s="64">
        <v>216.8</v>
      </c>
      <c r="K18" s="65">
        <v>21.91</v>
      </c>
      <c r="L18" s="64">
        <f t="shared" si="1"/>
        <v>238.71</v>
      </c>
      <c r="M18" s="66"/>
      <c r="N18" s="67">
        <v>1198</v>
      </c>
      <c r="O18" s="63">
        <v>50.18</v>
      </c>
      <c r="P18" s="62">
        <v>37.1</v>
      </c>
      <c r="Q18" s="20">
        <v>202.3</v>
      </c>
      <c r="R18" s="20">
        <v>50.57</v>
      </c>
      <c r="S18" s="20">
        <v>13.81</v>
      </c>
      <c r="T18" s="20">
        <v>3.1059999999999999</v>
      </c>
      <c r="U18" s="20" t="s">
        <v>50</v>
      </c>
      <c r="W18" s="22">
        <f t="shared" si="2"/>
        <v>0.16026711185308848</v>
      </c>
      <c r="X18" s="22">
        <f t="shared" si="3"/>
        <v>0.40534077321642081</v>
      </c>
      <c r="Y18" s="22">
        <f t="shared" si="4"/>
        <v>0.30080862533692709</v>
      </c>
      <c r="Z18" s="22">
        <f t="shared" si="5"/>
        <v>-3.2877208908473755E-5</v>
      </c>
      <c r="AA18" s="22">
        <f t="shared" si="6"/>
        <v>6.5992389943770959E-5</v>
      </c>
      <c r="AB18" s="22">
        <f t="shared" si="7"/>
        <v>-0.11440984793627806</v>
      </c>
      <c r="AC18" s="22">
        <f t="shared" si="8"/>
        <v>0.21056020605280101</v>
      </c>
      <c r="AD18" s="20" t="s">
        <v>50</v>
      </c>
    </row>
    <row r="19" spans="1:30" x14ac:dyDescent="0.25">
      <c r="A19" s="21" t="s">
        <v>23</v>
      </c>
      <c r="B19" s="20">
        <v>49017</v>
      </c>
      <c r="C19" s="54">
        <v>275.39999999999998</v>
      </c>
      <c r="D19" s="58">
        <v>14.5</v>
      </c>
      <c r="E19" s="48">
        <v>9.8569999999999993</v>
      </c>
      <c r="F19" s="62">
        <v>44.519118258901628</v>
      </c>
      <c r="G19" s="62">
        <v>11.129779564725407</v>
      </c>
      <c r="H19" s="68">
        <v>3.92</v>
      </c>
      <c r="I19" s="2">
        <v>1.0429999999999999</v>
      </c>
      <c r="J19" s="15">
        <v>71.846000000000004</v>
      </c>
      <c r="K19" s="65">
        <v>7.1639999999999997</v>
      </c>
      <c r="L19" s="64">
        <f t="shared" si="1"/>
        <v>79.010000000000005</v>
      </c>
      <c r="M19" s="66"/>
      <c r="N19" s="63">
        <v>341.2</v>
      </c>
      <c r="O19" s="63">
        <v>15.55</v>
      </c>
      <c r="P19" s="63">
        <v>11.01</v>
      </c>
      <c r="Q19" s="20">
        <v>44.52</v>
      </c>
      <c r="R19" s="20">
        <v>11.13</v>
      </c>
      <c r="S19" s="20">
        <v>4.5750000000000002</v>
      </c>
      <c r="T19" s="20">
        <v>1.0129999999999999</v>
      </c>
      <c r="U19" s="20" t="s">
        <v>50</v>
      </c>
      <c r="W19" s="22">
        <f t="shared" si="2"/>
        <v>-0.19284876905041035</v>
      </c>
      <c r="X19" s="22">
        <f t="shared" si="3"/>
        <v>-6.7524115755627057E-2</v>
      </c>
      <c r="Y19" s="22">
        <f t="shared" si="4"/>
        <v>-0.10472297910990014</v>
      </c>
      <c r="Z19" s="22">
        <f t="shared" si="5"/>
        <v>-1.9805505354340606E-5</v>
      </c>
      <c r="AA19" s="22">
        <f t="shared" si="6"/>
        <v>-1.9805505354340606E-5</v>
      </c>
      <c r="AB19" s="22">
        <f t="shared" si="7"/>
        <v>-0.14316939890710387</v>
      </c>
      <c r="AC19" s="22">
        <f t="shared" si="8"/>
        <v>2.9615004935834185E-2</v>
      </c>
      <c r="AD19" s="20" t="s">
        <v>50</v>
      </c>
    </row>
    <row r="20" spans="1:30" x14ac:dyDescent="0.25">
      <c r="A20" s="21" t="s">
        <v>24</v>
      </c>
      <c r="B20" s="20">
        <v>49019</v>
      </c>
      <c r="C20" s="52">
        <v>1798</v>
      </c>
      <c r="D20" s="48">
        <v>71.63</v>
      </c>
      <c r="E20" s="48">
        <v>52.72</v>
      </c>
      <c r="F20" s="64">
        <v>166.52819083747349</v>
      </c>
      <c r="G20" s="62">
        <v>41.632047709368372</v>
      </c>
      <c r="H20" s="63">
        <v>13.61</v>
      </c>
      <c r="I20" s="2">
        <v>4.0780000000000003</v>
      </c>
      <c r="J20" s="64">
        <v>280.64</v>
      </c>
      <c r="K20" s="65">
        <v>27.86</v>
      </c>
      <c r="L20" s="64">
        <f t="shared" si="1"/>
        <v>308.5</v>
      </c>
      <c r="M20" s="66"/>
      <c r="N20" s="67">
        <v>1410</v>
      </c>
      <c r="O20" s="63">
        <v>57.49</v>
      </c>
      <c r="P20" s="63">
        <v>41.47</v>
      </c>
      <c r="Q20" s="20">
        <v>166.5</v>
      </c>
      <c r="R20" s="20">
        <v>41.63</v>
      </c>
      <c r="S20" s="20">
        <v>14.79</v>
      </c>
      <c r="T20" s="20">
        <v>3.4620000000000002</v>
      </c>
      <c r="U20" s="20" t="s">
        <v>50</v>
      </c>
      <c r="W20" s="22">
        <f t="shared" si="2"/>
        <v>0.27517730496453902</v>
      </c>
      <c r="X20" s="22">
        <f t="shared" si="3"/>
        <v>0.24595581840320044</v>
      </c>
      <c r="Y20" s="22">
        <f t="shared" si="4"/>
        <v>0.27128044369423682</v>
      </c>
      <c r="Z20" s="22">
        <f t="shared" si="5"/>
        <v>1.6931433918010975E-4</v>
      </c>
      <c r="AA20" s="22">
        <f t="shared" si="6"/>
        <v>4.9188310554155902E-5</v>
      </c>
      <c r="AB20" s="22">
        <f t="shared" si="7"/>
        <v>-7.9783637592968207E-2</v>
      </c>
      <c r="AC20" s="22">
        <f t="shared" si="8"/>
        <v>0.17793183131138071</v>
      </c>
      <c r="AD20" s="20" t="s">
        <v>50</v>
      </c>
    </row>
    <row r="21" spans="1:30" x14ac:dyDescent="0.25">
      <c r="A21" s="21" t="s">
        <v>25</v>
      </c>
      <c r="B21" s="20">
        <v>49021</v>
      </c>
      <c r="C21" s="52">
        <v>3309</v>
      </c>
      <c r="D21" s="48">
        <v>139.4</v>
      </c>
      <c r="E21" s="48">
        <v>97.82</v>
      </c>
      <c r="F21" s="64">
        <v>264.56568485332582</v>
      </c>
      <c r="G21" s="62">
        <v>66.141421213331455</v>
      </c>
      <c r="H21" s="63">
        <v>29.41</v>
      </c>
      <c r="I21" s="65">
        <v>8.6679999999999993</v>
      </c>
      <c r="J21" s="64">
        <v>634.92999999999995</v>
      </c>
      <c r="K21" s="15">
        <v>52.37</v>
      </c>
      <c r="L21" s="64">
        <f t="shared" si="1"/>
        <v>687.3</v>
      </c>
      <c r="M21" s="66"/>
      <c r="N21" s="67">
        <v>2919</v>
      </c>
      <c r="O21" s="64">
        <v>131</v>
      </c>
      <c r="P21" s="63">
        <v>91.73</v>
      </c>
      <c r="Q21" s="20">
        <v>264.60000000000002</v>
      </c>
      <c r="R21" s="20">
        <v>66.14</v>
      </c>
      <c r="S21" s="20">
        <v>31.96</v>
      </c>
      <c r="T21" s="20">
        <v>7.4569999999999999</v>
      </c>
      <c r="U21" s="20" t="s">
        <v>50</v>
      </c>
      <c r="W21" s="22">
        <f t="shared" si="2"/>
        <v>0.13360739979445016</v>
      </c>
      <c r="X21" s="22">
        <f t="shared" si="3"/>
        <v>6.4122137404580198E-2</v>
      </c>
      <c r="Y21" s="22">
        <f t="shared" si="4"/>
        <v>6.6390493840619083E-2</v>
      </c>
      <c r="Z21" s="22">
        <f t="shared" si="5"/>
        <v>-1.2968687329630715E-4</v>
      </c>
      <c r="AA21" s="22">
        <f t="shared" si="6"/>
        <v>2.1487954814853284E-5</v>
      </c>
      <c r="AB21" s="22">
        <f t="shared" si="7"/>
        <v>-7.978723404255321E-2</v>
      </c>
      <c r="AC21" s="22">
        <f t="shared" si="8"/>
        <v>0.16239774708327739</v>
      </c>
      <c r="AD21" s="20" t="s">
        <v>50</v>
      </c>
    </row>
    <row r="22" spans="1:30" x14ac:dyDescent="0.25">
      <c r="A22" s="21" t="s">
        <v>26</v>
      </c>
      <c r="B22" s="20">
        <v>49023</v>
      </c>
      <c r="C22" s="52">
        <v>1437</v>
      </c>
      <c r="D22" s="48">
        <v>56.04</v>
      </c>
      <c r="E22" s="48">
        <v>40.31</v>
      </c>
      <c r="F22" s="62">
        <v>90.9860149320928</v>
      </c>
      <c r="G22" s="62">
        <v>22.7465037330232</v>
      </c>
      <c r="H22" s="63">
        <v>14.53</v>
      </c>
      <c r="I22" s="65">
        <v>3.911</v>
      </c>
      <c r="J22" s="64">
        <v>243.45999999999998</v>
      </c>
      <c r="K22" s="15">
        <v>24.94</v>
      </c>
      <c r="L22" s="64">
        <f t="shared" si="1"/>
        <v>268.39999999999998</v>
      </c>
      <c r="M22" s="66"/>
      <c r="N22" s="67">
        <v>1553</v>
      </c>
      <c r="O22" s="63">
        <v>64.430000000000007</v>
      </c>
      <c r="P22" s="63">
        <v>47.21</v>
      </c>
      <c r="Q22" s="20">
        <v>90.99</v>
      </c>
      <c r="R22" s="20">
        <v>22.75</v>
      </c>
      <c r="S22" s="20">
        <v>15.73</v>
      </c>
      <c r="T22" s="20">
        <v>3.6749999999999998</v>
      </c>
      <c r="U22" s="20" t="s">
        <v>50</v>
      </c>
      <c r="W22" s="22">
        <f t="shared" si="2"/>
        <v>-7.4694140373470705E-2</v>
      </c>
      <c r="X22" s="22">
        <f t="shared" si="3"/>
        <v>-0.13021884215427607</v>
      </c>
      <c r="Y22" s="22">
        <f t="shared" si="4"/>
        <v>-0.14615547553484429</v>
      </c>
      <c r="Z22" s="22">
        <f t="shared" si="5"/>
        <v>-4.3796767855749665E-5</v>
      </c>
      <c r="AA22" s="22">
        <f t="shared" si="6"/>
        <v>-1.5368206491428327E-4</v>
      </c>
      <c r="AB22" s="22">
        <f t="shared" si="7"/>
        <v>-7.6287349014621808E-2</v>
      </c>
      <c r="AC22" s="22">
        <f t="shared" si="8"/>
        <v>6.4217687074829999E-2</v>
      </c>
      <c r="AD22" s="20" t="s">
        <v>50</v>
      </c>
    </row>
    <row r="23" spans="1:30" x14ac:dyDescent="0.25">
      <c r="A23" s="21" t="s">
        <v>27</v>
      </c>
      <c r="B23" s="20">
        <v>49025</v>
      </c>
      <c r="C23" s="53">
        <v>396.9</v>
      </c>
      <c r="D23" s="48">
        <v>23.77</v>
      </c>
      <c r="E23" s="48">
        <v>15.13</v>
      </c>
      <c r="F23" s="62">
        <v>81.29891307747593</v>
      </c>
      <c r="G23" s="62">
        <v>20.324728269368983</v>
      </c>
      <c r="H23" s="63">
        <v>4.7290000000000001</v>
      </c>
      <c r="I23" s="2">
        <v>1.357</v>
      </c>
      <c r="J23" s="64">
        <v>100.07000000000001</v>
      </c>
      <c r="K23" s="15">
        <v>10.33</v>
      </c>
      <c r="L23" s="64">
        <f t="shared" si="1"/>
        <v>110.4</v>
      </c>
      <c r="M23" s="66"/>
      <c r="N23" s="63">
        <v>393.4</v>
      </c>
      <c r="O23" s="63">
        <v>17.23</v>
      </c>
      <c r="P23" s="62">
        <v>12.1</v>
      </c>
      <c r="Q23" s="10">
        <v>81.3</v>
      </c>
      <c r="R23" s="20">
        <v>20.32</v>
      </c>
      <c r="S23" s="16">
        <v>5.18</v>
      </c>
      <c r="T23" s="20">
        <v>1.161</v>
      </c>
      <c r="U23" s="20" t="s">
        <v>50</v>
      </c>
      <c r="W23" s="22">
        <f t="shared" si="2"/>
        <v>8.8967971530249119E-3</v>
      </c>
      <c r="X23" s="22">
        <f t="shared" si="3"/>
        <v>0.37957051654091695</v>
      </c>
      <c r="Y23" s="22">
        <f t="shared" si="4"/>
        <v>0.25041322314049597</v>
      </c>
      <c r="Z23" s="22">
        <f t="shared" si="5"/>
        <v>-1.3369280738829467E-5</v>
      </c>
      <c r="AA23" s="22">
        <f t="shared" si="6"/>
        <v>2.3269042170188467E-4</v>
      </c>
      <c r="AB23" s="22">
        <f t="shared" si="7"/>
        <v>-8.7065637065636997E-2</v>
      </c>
      <c r="AC23" s="22">
        <f t="shared" si="8"/>
        <v>0.1688199827734711</v>
      </c>
      <c r="AD23" s="20" t="s">
        <v>50</v>
      </c>
    </row>
    <row r="24" spans="1:30" x14ac:dyDescent="0.25">
      <c r="A24" s="21" t="s">
        <v>28</v>
      </c>
      <c r="B24" s="20">
        <v>49027</v>
      </c>
      <c r="C24" s="52">
        <v>2526</v>
      </c>
      <c r="D24" s="48">
        <v>102.5</v>
      </c>
      <c r="E24" s="48">
        <v>74.349999999999994</v>
      </c>
      <c r="F24" s="64">
        <v>170.51025740674265</v>
      </c>
      <c r="G24" s="62">
        <v>42.627564351685663</v>
      </c>
      <c r="H24" s="63">
        <v>20.21</v>
      </c>
      <c r="I24" s="65">
        <v>5.7480000000000002</v>
      </c>
      <c r="J24" s="12">
        <v>389.5</v>
      </c>
      <c r="K24" s="15">
        <v>35.799999999999997</v>
      </c>
      <c r="L24" s="64">
        <f t="shared" si="1"/>
        <v>425.3</v>
      </c>
      <c r="M24" s="66"/>
      <c r="N24" s="67">
        <v>1869</v>
      </c>
      <c r="O24" s="62">
        <v>75.400000000000006</v>
      </c>
      <c r="P24" s="63">
        <v>57.22</v>
      </c>
      <c r="Q24" s="20">
        <v>170.5</v>
      </c>
      <c r="R24" s="20">
        <v>42.63</v>
      </c>
      <c r="S24" s="20">
        <v>19.93</v>
      </c>
      <c r="T24" s="20">
        <v>4.6360000000000001</v>
      </c>
      <c r="U24" s="20" t="s">
        <v>50</v>
      </c>
      <c r="W24" s="22">
        <f t="shared" si="2"/>
        <v>0.35152487961476725</v>
      </c>
      <c r="X24" s="22">
        <f t="shared" si="3"/>
        <v>0.35941644562334207</v>
      </c>
      <c r="Y24" s="22">
        <f t="shared" si="4"/>
        <v>0.29937084935337288</v>
      </c>
      <c r="Z24" s="22">
        <f t="shared" si="5"/>
        <v>6.016074335866906E-5</v>
      </c>
      <c r="AA24" s="22">
        <f t="shared" si="6"/>
        <v>-5.7134607420579152E-5</v>
      </c>
      <c r="AB24" s="22">
        <f t="shared" si="7"/>
        <v>1.4049172102358311E-2</v>
      </c>
      <c r="AC24" s="22">
        <f t="shared" si="8"/>
        <v>0.23986194995685939</v>
      </c>
      <c r="AD24" s="20" t="s">
        <v>50</v>
      </c>
    </row>
    <row r="25" spans="1:30" x14ac:dyDescent="0.25">
      <c r="A25" s="21" t="s">
        <v>29</v>
      </c>
      <c r="B25" s="20">
        <v>49029</v>
      </c>
      <c r="C25" s="55">
        <v>465.7</v>
      </c>
      <c r="D25" s="48">
        <v>17.75</v>
      </c>
      <c r="E25" s="48">
        <v>12.16</v>
      </c>
      <c r="F25" s="62">
        <v>40.12449913244906</v>
      </c>
      <c r="G25" s="62">
        <v>10.031124783112265</v>
      </c>
      <c r="H25" s="63">
        <v>5.0030000000000001</v>
      </c>
      <c r="I25" s="2">
        <v>1.4610000000000001</v>
      </c>
      <c r="J25" s="12">
        <v>120.286</v>
      </c>
      <c r="K25" s="2">
        <v>8.3140000000000001</v>
      </c>
      <c r="L25" s="64">
        <f t="shared" si="1"/>
        <v>128.6</v>
      </c>
      <c r="M25" s="66"/>
      <c r="N25" s="63">
        <v>570.70000000000005</v>
      </c>
      <c r="O25" s="63">
        <v>36.94</v>
      </c>
      <c r="P25" s="63">
        <v>22.92</v>
      </c>
      <c r="Q25" s="20">
        <v>40.119999999999997</v>
      </c>
      <c r="R25" s="20">
        <v>10.029999999999999</v>
      </c>
      <c r="S25" s="20">
        <v>5.4539999999999997</v>
      </c>
      <c r="T25" s="16">
        <v>1.46</v>
      </c>
      <c r="U25" s="20" t="s">
        <v>50</v>
      </c>
      <c r="W25" s="22">
        <f t="shared" si="2"/>
        <v>-0.18398458033993351</v>
      </c>
      <c r="X25" s="22">
        <f t="shared" si="3"/>
        <v>-0.51949106659447752</v>
      </c>
      <c r="Y25" s="22">
        <f t="shared" si="4"/>
        <v>-0.46945898778359513</v>
      </c>
      <c r="Z25" s="22">
        <f t="shared" si="5"/>
        <v>1.1214188556985083E-4</v>
      </c>
      <c r="AA25" s="22">
        <f t="shared" si="6"/>
        <v>1.1214188556985083E-4</v>
      </c>
      <c r="AB25" s="22">
        <f t="shared" si="7"/>
        <v>-8.2691602493582622E-2</v>
      </c>
      <c r="AC25" s="22">
        <f t="shared" si="8"/>
        <v>6.8493150684939173E-4</v>
      </c>
      <c r="AD25" s="20" t="s">
        <v>50</v>
      </c>
    </row>
    <row r="26" spans="1:30" x14ac:dyDescent="0.25">
      <c r="A26" s="21" t="s">
        <v>30</v>
      </c>
      <c r="B26" s="20">
        <v>49031</v>
      </c>
      <c r="C26" s="54">
        <v>104.7</v>
      </c>
      <c r="D26" s="48">
        <v>7.8109999999999999</v>
      </c>
      <c r="E26" s="48">
        <v>4.6440000000000001</v>
      </c>
      <c r="F26" s="62">
        <v>20.132192022433607</v>
      </c>
      <c r="G26" s="68">
        <v>5.0330480056084017</v>
      </c>
      <c r="H26" s="63">
        <v>1.0960000000000001</v>
      </c>
      <c r="I26" s="9">
        <v>0.32969999999999999</v>
      </c>
      <c r="J26" s="15">
        <v>25.968</v>
      </c>
      <c r="K26" s="2">
        <v>2.1019999999999999</v>
      </c>
      <c r="L26" s="64">
        <f t="shared" si="1"/>
        <v>28.07</v>
      </c>
      <c r="M26" s="66"/>
      <c r="N26" s="63">
        <v>66.37</v>
      </c>
      <c r="O26" s="63">
        <v>3.1720000000000002</v>
      </c>
      <c r="P26" s="63">
        <v>2.266</v>
      </c>
      <c r="Q26" s="20">
        <v>20.13</v>
      </c>
      <c r="R26" s="20">
        <v>5.0330000000000004</v>
      </c>
      <c r="S26" s="23">
        <v>0.86</v>
      </c>
      <c r="T26" s="20">
        <v>0.1938</v>
      </c>
      <c r="U26" s="20" t="s">
        <v>50</v>
      </c>
      <c r="W26" s="22">
        <f t="shared" si="2"/>
        <v>0.57751996383908388</v>
      </c>
      <c r="X26" s="22">
        <f t="shared" si="3"/>
        <v>1.4624842370744007</v>
      </c>
      <c r="Y26" s="22">
        <f t="shared" si="4"/>
        <v>1.0494263018534864</v>
      </c>
      <c r="Z26" s="22">
        <f t="shared" si="5"/>
        <v>1.0889331513203339E-4</v>
      </c>
      <c r="AA26" s="22">
        <f t="shared" si="6"/>
        <v>9.5381697598543476E-6</v>
      </c>
      <c r="AB26" s="22">
        <f t="shared" si="7"/>
        <v>0.27441860465116291</v>
      </c>
      <c r="AC26" s="22">
        <f t="shared" si="8"/>
        <v>0.70123839009287925</v>
      </c>
      <c r="AD26" s="20" t="s">
        <v>50</v>
      </c>
    </row>
    <row r="27" spans="1:30" x14ac:dyDescent="0.25">
      <c r="A27" s="21" t="s">
        <v>31</v>
      </c>
      <c r="B27" s="20">
        <v>49033</v>
      </c>
      <c r="C27" s="56">
        <v>87.9</v>
      </c>
      <c r="D27" s="48">
        <v>4.8479999999999999</v>
      </c>
      <c r="E27" s="48">
        <v>2.9529999999999998</v>
      </c>
      <c r="F27" s="62">
        <v>19.715603328763709</v>
      </c>
      <c r="G27" s="68">
        <v>4.9289008321909273</v>
      </c>
      <c r="H27" s="68">
        <v>1.79</v>
      </c>
      <c r="I27" s="65">
        <v>0.4476</v>
      </c>
      <c r="J27" s="15">
        <v>32.741</v>
      </c>
      <c r="K27" s="2">
        <v>2.629</v>
      </c>
      <c r="L27" s="64">
        <f t="shared" si="1"/>
        <v>35.369999999999997</v>
      </c>
      <c r="M27" s="66"/>
      <c r="N27" s="63">
        <v>131.80000000000001</v>
      </c>
      <c r="O27" s="63">
        <v>6.3159999999999998</v>
      </c>
      <c r="P27" s="63">
        <v>4.4950000000000001</v>
      </c>
      <c r="Q27" s="20">
        <v>19.72</v>
      </c>
      <c r="R27" s="20">
        <v>4.9290000000000003</v>
      </c>
      <c r="S27" s="20">
        <v>1.7789999999999999</v>
      </c>
      <c r="T27" s="20">
        <v>0.39439999999999997</v>
      </c>
      <c r="U27" s="20" t="s">
        <v>50</v>
      </c>
      <c r="W27" s="22">
        <f t="shared" si="2"/>
        <v>-0.33308042488619122</v>
      </c>
      <c r="X27" s="22">
        <f t="shared" si="3"/>
        <v>-0.23242558581380621</v>
      </c>
      <c r="Y27" s="22">
        <f t="shared" si="4"/>
        <v>-0.34304783092324809</v>
      </c>
      <c r="Z27" s="22">
        <f t="shared" si="5"/>
        <v>-2.2295493084632388E-4</v>
      </c>
      <c r="AA27" s="22">
        <f t="shared" si="6"/>
        <v>-2.0119255238979686E-5</v>
      </c>
      <c r="AB27" s="22">
        <f t="shared" si="7"/>
        <v>6.1832490163013613E-3</v>
      </c>
      <c r="AC27" s="22">
        <f t="shared" si="8"/>
        <v>0.1348884381338743</v>
      </c>
      <c r="AD27" s="20" t="s">
        <v>50</v>
      </c>
    </row>
    <row r="28" spans="1:30" x14ac:dyDescent="0.25">
      <c r="A28" s="21" t="s">
        <v>32</v>
      </c>
      <c r="B28" s="20">
        <v>49035</v>
      </c>
      <c r="C28" s="52">
        <v>12131</v>
      </c>
      <c r="D28" s="48">
        <v>988.5</v>
      </c>
      <c r="E28" s="48">
        <v>447.6</v>
      </c>
      <c r="F28" s="67">
        <v>2020.2981404790885</v>
      </c>
      <c r="G28" s="64">
        <v>505.07453511977212</v>
      </c>
      <c r="H28" s="63">
        <v>305.2</v>
      </c>
      <c r="I28" s="65">
        <v>94.25</v>
      </c>
      <c r="J28" s="1">
        <v>5116.5</v>
      </c>
      <c r="K28" s="12">
        <v>503.5</v>
      </c>
      <c r="L28" s="64">
        <f t="shared" si="1"/>
        <v>5620</v>
      </c>
      <c r="M28" s="66"/>
      <c r="N28" s="67">
        <v>19700</v>
      </c>
      <c r="O28" s="67">
        <v>1380</v>
      </c>
      <c r="P28" s="63">
        <v>756.4</v>
      </c>
      <c r="Q28" s="11">
        <v>2020</v>
      </c>
      <c r="R28" s="20">
        <v>505.1</v>
      </c>
      <c r="S28" s="20">
        <v>323.10000000000002</v>
      </c>
      <c r="T28" s="20">
        <v>92.12</v>
      </c>
      <c r="U28" s="20" t="s">
        <v>50</v>
      </c>
      <c r="W28" s="22">
        <f t="shared" si="2"/>
        <v>-0.38421319796954317</v>
      </c>
      <c r="X28" s="22">
        <f t="shared" si="3"/>
        <v>-0.28369565217391307</v>
      </c>
      <c r="Y28" s="22">
        <f t="shared" si="4"/>
        <v>-0.4082496033844526</v>
      </c>
      <c r="Z28" s="22">
        <f t="shared" si="5"/>
        <v>1.4759429657845943E-4</v>
      </c>
      <c r="AA28" s="22">
        <f t="shared" si="6"/>
        <v>-5.0415522130074681E-5</v>
      </c>
      <c r="AB28" s="22">
        <f t="shared" si="7"/>
        <v>-5.5400804704425974E-2</v>
      </c>
      <c r="AC28" s="22">
        <f t="shared" si="8"/>
        <v>2.31220147633521E-2</v>
      </c>
      <c r="AD28" s="20" t="s">
        <v>50</v>
      </c>
    </row>
    <row r="29" spans="1:30" x14ac:dyDescent="0.25">
      <c r="A29" s="21" t="s">
        <v>33</v>
      </c>
      <c r="B29" s="20">
        <v>49037</v>
      </c>
      <c r="C29" s="54">
        <v>747.7</v>
      </c>
      <c r="D29" s="48">
        <v>53.33</v>
      </c>
      <c r="E29" s="48">
        <v>32.31</v>
      </c>
      <c r="F29" s="64">
        <v>186.19561499947707</v>
      </c>
      <c r="G29" s="62">
        <v>46.548903749869268</v>
      </c>
      <c r="H29" s="68">
        <v>9.08</v>
      </c>
      <c r="I29" s="65">
        <v>2.887</v>
      </c>
      <c r="J29" s="12">
        <v>137.10999999999999</v>
      </c>
      <c r="K29" s="15">
        <v>16.09</v>
      </c>
      <c r="L29" s="64">
        <f t="shared" si="1"/>
        <v>153.19999999999999</v>
      </c>
      <c r="M29" s="66"/>
      <c r="N29" s="63">
        <v>681.4</v>
      </c>
      <c r="O29" s="63">
        <v>32.729999999999997</v>
      </c>
      <c r="P29" s="63">
        <v>22.11</v>
      </c>
      <c r="Q29" s="20">
        <v>186.2</v>
      </c>
      <c r="R29" s="20">
        <v>46.55</v>
      </c>
      <c r="S29" s="20">
        <v>10.050000000000001</v>
      </c>
      <c r="T29" s="20">
        <v>2.3719999999999999</v>
      </c>
      <c r="U29" s="20" t="s">
        <v>50</v>
      </c>
      <c r="W29" s="22">
        <f t="shared" si="2"/>
        <v>9.7299677135309764E-2</v>
      </c>
      <c r="X29" s="22">
        <f t="shared" si="3"/>
        <v>0.62939199511151855</v>
      </c>
      <c r="Y29" s="22">
        <f t="shared" si="4"/>
        <v>0.46132971506105847</v>
      </c>
      <c r="Z29" s="22">
        <f t="shared" si="5"/>
        <v>-2.354994910266389E-5</v>
      </c>
      <c r="AA29" s="22">
        <f t="shared" si="6"/>
        <v>-2.354994910266389E-5</v>
      </c>
      <c r="AB29" s="22">
        <f t="shared" si="7"/>
        <v>-9.6517412935323441E-2</v>
      </c>
      <c r="AC29" s="22">
        <f t="shared" si="8"/>
        <v>0.2171163575042159</v>
      </c>
      <c r="AD29" s="20" t="s">
        <v>50</v>
      </c>
    </row>
    <row r="30" spans="1:30" x14ac:dyDescent="0.25">
      <c r="A30" s="21" t="s">
        <v>34</v>
      </c>
      <c r="B30" s="20">
        <v>49039</v>
      </c>
      <c r="C30" s="54">
        <v>689.7</v>
      </c>
      <c r="D30" s="58">
        <v>49.4</v>
      </c>
      <c r="E30" s="48">
        <v>29.21</v>
      </c>
      <c r="F30" s="64">
        <v>124.87637338646167</v>
      </c>
      <c r="G30" s="62">
        <v>31.219093346615416</v>
      </c>
      <c r="H30" s="63">
        <v>8.3219999999999992</v>
      </c>
      <c r="I30" s="65">
        <v>2.4319999999999999</v>
      </c>
      <c r="J30" s="12">
        <v>295.63</v>
      </c>
      <c r="K30" s="15">
        <v>17.97</v>
      </c>
      <c r="L30" s="64">
        <f t="shared" si="1"/>
        <v>313.60000000000002</v>
      </c>
      <c r="M30" s="66"/>
      <c r="N30" s="63">
        <v>764.8</v>
      </c>
      <c r="O30" s="63">
        <v>35.28</v>
      </c>
      <c r="P30" s="63">
        <v>25.17</v>
      </c>
      <c r="Q30" s="20">
        <v>124.9</v>
      </c>
      <c r="R30" s="20">
        <v>31.22</v>
      </c>
      <c r="S30" s="16">
        <v>9.0500000000000007</v>
      </c>
      <c r="T30" s="20">
        <v>1.9630000000000001</v>
      </c>
      <c r="U30" s="20" t="s">
        <v>50</v>
      </c>
      <c r="W30" s="22">
        <f t="shared" si="2"/>
        <v>-9.8195606694560553E-2</v>
      </c>
      <c r="X30" s="22">
        <f t="shared" si="3"/>
        <v>0.40022675736961444</v>
      </c>
      <c r="Y30" s="22">
        <f t="shared" si="4"/>
        <v>0.1605085419149781</v>
      </c>
      <c r="Z30" s="22">
        <f t="shared" si="5"/>
        <v>-1.8916423969848103E-4</v>
      </c>
      <c r="AA30" s="22">
        <f t="shared" si="6"/>
        <v>-2.9040787462604485E-5</v>
      </c>
      <c r="AB30" s="22">
        <f t="shared" si="7"/>
        <v>-8.0441988950276405E-2</v>
      </c>
      <c r="AC30" s="22">
        <f t="shared" si="8"/>
        <v>0.23892002037697394</v>
      </c>
      <c r="AD30" s="20" t="s">
        <v>50</v>
      </c>
    </row>
    <row r="31" spans="1:30" x14ac:dyDescent="0.25">
      <c r="A31" s="21" t="s">
        <v>35</v>
      </c>
      <c r="B31" s="20">
        <v>49041</v>
      </c>
      <c r="C31" s="52">
        <v>1425</v>
      </c>
      <c r="D31" s="48">
        <v>64.88</v>
      </c>
      <c r="E31" s="48">
        <v>43.01</v>
      </c>
      <c r="F31" s="64">
        <v>144.51522294734153</v>
      </c>
      <c r="G31" s="62">
        <v>36.128805736835382</v>
      </c>
      <c r="H31" s="62">
        <v>12.26</v>
      </c>
      <c r="I31" s="65">
        <v>3.7040000000000002</v>
      </c>
      <c r="J31" s="12">
        <v>310.35999999999996</v>
      </c>
      <c r="K31" s="15">
        <v>22.04</v>
      </c>
      <c r="L31" s="64">
        <f t="shared" si="1"/>
        <v>332.4</v>
      </c>
      <c r="M31" s="66"/>
      <c r="N31" s="67">
        <v>1241</v>
      </c>
      <c r="O31" s="63">
        <v>52.77</v>
      </c>
      <c r="P31" s="63">
        <v>38.51</v>
      </c>
      <c r="Q31" s="20">
        <v>144.5</v>
      </c>
      <c r="R31" s="20">
        <v>36.130000000000003</v>
      </c>
      <c r="S31" s="20">
        <v>12.93</v>
      </c>
      <c r="T31" s="20">
        <v>3.0139999999999998</v>
      </c>
      <c r="U31" s="20" t="s">
        <v>50</v>
      </c>
      <c r="W31" s="22">
        <f t="shared" si="2"/>
        <v>0.14826752618855762</v>
      </c>
      <c r="X31" s="22">
        <f t="shared" si="3"/>
        <v>0.22948645063483022</v>
      </c>
      <c r="Y31" s="22">
        <f t="shared" si="4"/>
        <v>0.11685276551545054</v>
      </c>
      <c r="Z31" s="22">
        <f t="shared" si="5"/>
        <v>1.0534911655036343E-4</v>
      </c>
      <c r="AA31" s="22">
        <f t="shared" si="6"/>
        <v>-3.3054612915047856E-5</v>
      </c>
      <c r="AB31" s="22">
        <f t="shared" si="7"/>
        <v>-5.1817478731631859E-2</v>
      </c>
      <c r="AC31" s="22">
        <f t="shared" si="8"/>
        <v>0.22893165228931667</v>
      </c>
      <c r="AD31" s="20" t="s">
        <v>50</v>
      </c>
    </row>
    <row r="32" spans="1:30" x14ac:dyDescent="0.25">
      <c r="A32" s="21" t="s">
        <v>36</v>
      </c>
      <c r="B32" s="20">
        <v>49043</v>
      </c>
      <c r="C32" s="52">
        <v>2977</v>
      </c>
      <c r="D32" s="48">
        <v>134.9</v>
      </c>
      <c r="E32" s="48">
        <v>89.61</v>
      </c>
      <c r="F32" s="64">
        <v>258.35728215797224</v>
      </c>
      <c r="G32" s="62">
        <v>64.589320539493059</v>
      </c>
      <c r="H32" s="63">
        <v>25.83</v>
      </c>
      <c r="I32" s="65">
        <v>8.8510000000000009</v>
      </c>
      <c r="J32" s="12">
        <v>555.54999999999995</v>
      </c>
      <c r="K32" s="15">
        <v>39.950000000000003</v>
      </c>
      <c r="L32" s="64">
        <f t="shared" si="1"/>
        <v>595.5</v>
      </c>
      <c r="M32" s="66"/>
      <c r="N32" s="67">
        <v>2401</v>
      </c>
      <c r="O32" s="63">
        <v>124.3</v>
      </c>
      <c r="P32" s="63">
        <v>86.16</v>
      </c>
      <c r="Q32" s="20">
        <v>258.39999999999998</v>
      </c>
      <c r="R32" s="20">
        <v>64.59</v>
      </c>
      <c r="S32" s="20">
        <v>26.16</v>
      </c>
      <c r="T32" s="20">
        <v>7.4720000000000004</v>
      </c>
      <c r="U32" s="20" t="s">
        <v>50</v>
      </c>
      <c r="W32" s="22">
        <f t="shared" si="2"/>
        <v>0.23990004164931278</v>
      </c>
      <c r="X32" s="22">
        <f t="shared" si="3"/>
        <v>8.5277554304103054E-2</v>
      </c>
      <c r="Y32" s="22">
        <f t="shared" si="4"/>
        <v>4.0041782729805048E-2</v>
      </c>
      <c r="Z32" s="22">
        <f t="shared" si="5"/>
        <v>-1.6531672611355043E-4</v>
      </c>
      <c r="AA32" s="22">
        <f t="shared" si="6"/>
        <v>-1.0519592923741313E-5</v>
      </c>
      <c r="AB32" s="22">
        <f t="shared" si="7"/>
        <v>-1.2614678899082639E-2</v>
      </c>
      <c r="AC32" s="22">
        <f t="shared" si="8"/>
        <v>0.18455567451820135</v>
      </c>
      <c r="AD32" s="20" t="s">
        <v>50</v>
      </c>
    </row>
    <row r="33" spans="1:30" x14ac:dyDescent="0.25">
      <c r="A33" s="21" t="s">
        <v>37</v>
      </c>
      <c r="B33" s="20">
        <v>49045</v>
      </c>
      <c r="C33" s="52">
        <v>2717</v>
      </c>
      <c r="D33" s="48">
        <v>160.4</v>
      </c>
      <c r="E33" s="48">
        <v>94.02</v>
      </c>
      <c r="F33" s="64">
        <v>446.82347406157618</v>
      </c>
      <c r="G33" s="64">
        <v>111.70586851539404</v>
      </c>
      <c r="H33" s="63">
        <v>31.79</v>
      </c>
      <c r="I33" s="65">
        <v>9.5660000000000007</v>
      </c>
      <c r="J33" s="12">
        <v>727.7700000000001</v>
      </c>
      <c r="K33" s="15">
        <v>62.43</v>
      </c>
      <c r="L33" s="64">
        <f t="shared" si="1"/>
        <v>790.2</v>
      </c>
      <c r="M33" s="66"/>
      <c r="N33" s="63">
        <v>2681</v>
      </c>
      <c r="O33" s="63">
        <v>146.9</v>
      </c>
      <c r="P33" s="63">
        <v>93.11</v>
      </c>
      <c r="Q33" s="20">
        <v>446.8</v>
      </c>
      <c r="R33" s="20">
        <v>111.7</v>
      </c>
      <c r="S33" s="20">
        <v>29.96</v>
      </c>
      <c r="T33" s="20">
        <v>7.8289999999999997</v>
      </c>
      <c r="U33" s="20" t="s">
        <v>50</v>
      </c>
      <c r="W33" s="22">
        <f t="shared" si="2"/>
        <v>1.3427825438269302E-2</v>
      </c>
      <c r="X33" s="22">
        <f t="shared" si="3"/>
        <v>9.1899251191286585E-2</v>
      </c>
      <c r="Y33" s="22">
        <f t="shared" si="4"/>
        <v>9.7733863172591185E-3</v>
      </c>
      <c r="Z33" s="22">
        <f t="shared" si="5"/>
        <v>5.2538186159728302E-5</v>
      </c>
      <c r="AA33" s="22">
        <f t="shared" si="6"/>
        <v>5.2538186159728302E-5</v>
      </c>
      <c r="AB33" s="22">
        <f t="shared" si="7"/>
        <v>6.1081441922563359E-2</v>
      </c>
      <c r="AC33" s="22">
        <f t="shared" si="8"/>
        <v>0.22186741601737145</v>
      </c>
      <c r="AD33" s="20" t="s">
        <v>50</v>
      </c>
    </row>
    <row r="34" spans="1:30" x14ac:dyDescent="0.25">
      <c r="A34" s="21" t="s">
        <v>38</v>
      </c>
      <c r="B34" s="20">
        <v>49047</v>
      </c>
      <c r="C34" s="52">
        <v>1149</v>
      </c>
      <c r="D34" s="48">
        <v>87.63</v>
      </c>
      <c r="E34" s="48">
        <v>49.02</v>
      </c>
      <c r="F34" s="64">
        <v>279.16334604899038</v>
      </c>
      <c r="G34" s="62">
        <v>69.790836512247594</v>
      </c>
      <c r="H34" s="63">
        <v>13.38</v>
      </c>
      <c r="I34" s="65">
        <v>4.625</v>
      </c>
      <c r="J34" s="12">
        <v>311.04000000000002</v>
      </c>
      <c r="K34" s="15">
        <v>23.76</v>
      </c>
      <c r="L34" s="64">
        <f t="shared" si="1"/>
        <v>334.8</v>
      </c>
      <c r="M34" s="66"/>
      <c r="N34" s="67">
        <v>1075</v>
      </c>
      <c r="O34" s="63">
        <v>62.66</v>
      </c>
      <c r="P34" s="63">
        <v>38.880000000000003</v>
      </c>
      <c r="Q34" s="20">
        <v>279.2</v>
      </c>
      <c r="R34" s="20">
        <v>69.790000000000006</v>
      </c>
      <c r="S34" s="20">
        <v>13.73</v>
      </c>
      <c r="T34" s="20">
        <v>3.6509999999999998</v>
      </c>
      <c r="U34" s="20" t="s">
        <v>50</v>
      </c>
      <c r="W34" s="22">
        <f t="shared" si="2"/>
        <v>6.8837209302325578E-2</v>
      </c>
      <c r="X34" s="22">
        <f t="shared" si="3"/>
        <v>0.39849984040855413</v>
      </c>
      <c r="Y34" s="22">
        <f t="shared" si="4"/>
        <v>0.26080246913580246</v>
      </c>
      <c r="Z34" s="22">
        <f t="shared" si="5"/>
        <v>-1.3128205949001351E-4</v>
      </c>
      <c r="AA34" s="22">
        <f t="shared" si="6"/>
        <v>1.1986133365639225E-5</v>
      </c>
      <c r="AB34" s="22">
        <f t="shared" si="7"/>
        <v>-2.5491624180626338E-2</v>
      </c>
      <c r="AC34" s="22">
        <f t="shared" si="8"/>
        <v>0.26677622569159143</v>
      </c>
      <c r="AD34" s="20" t="s">
        <v>50</v>
      </c>
    </row>
    <row r="35" spans="1:30" x14ac:dyDescent="0.25">
      <c r="A35" s="21" t="s">
        <v>39</v>
      </c>
      <c r="B35" s="20">
        <v>49049</v>
      </c>
      <c r="C35" s="52">
        <v>8550</v>
      </c>
      <c r="D35" s="48">
        <v>666.2</v>
      </c>
      <c r="E35" s="48">
        <v>356.6</v>
      </c>
      <c r="F35" s="67">
        <v>1048.6131560752005</v>
      </c>
      <c r="G35" s="64">
        <v>262.15328901880014</v>
      </c>
      <c r="H35" s="63">
        <v>140.80000000000001</v>
      </c>
      <c r="I35" s="65">
        <v>45.03</v>
      </c>
      <c r="J35" s="1">
        <v>2621.5</v>
      </c>
      <c r="K35" s="12">
        <v>253.5</v>
      </c>
      <c r="L35" s="64">
        <f t="shared" si="1"/>
        <v>2875</v>
      </c>
      <c r="M35" s="66"/>
      <c r="N35" s="67">
        <v>10966</v>
      </c>
      <c r="O35" s="63">
        <v>737.7</v>
      </c>
      <c r="P35" s="63">
        <v>430.5</v>
      </c>
      <c r="Q35" s="11">
        <v>1049</v>
      </c>
      <c r="R35" s="20">
        <v>262.2</v>
      </c>
      <c r="S35" s="20">
        <v>156.30000000000001</v>
      </c>
      <c r="T35" s="20">
        <v>42.67</v>
      </c>
      <c r="U35" s="20" t="s">
        <v>50</v>
      </c>
      <c r="W35" s="22">
        <f t="shared" si="2"/>
        <v>-0.22031734451942367</v>
      </c>
      <c r="X35" s="22">
        <f t="shared" si="3"/>
        <v>-9.6922868374678048E-2</v>
      </c>
      <c r="Y35" s="22">
        <f t="shared" si="4"/>
        <v>-0.17166085946573748</v>
      </c>
      <c r="Z35" s="22">
        <f t="shared" si="5"/>
        <v>-3.6877399885552924E-4</v>
      </c>
      <c r="AA35" s="22">
        <f t="shared" si="6"/>
        <v>-1.7815019527021807E-4</v>
      </c>
      <c r="AB35" s="22">
        <f t="shared" si="7"/>
        <v>-9.9168266154830445E-2</v>
      </c>
      <c r="AC35" s="22">
        <f t="shared" si="8"/>
        <v>5.5308179048511819E-2</v>
      </c>
      <c r="AD35" s="20" t="s">
        <v>50</v>
      </c>
    </row>
    <row r="36" spans="1:30" x14ac:dyDescent="0.25">
      <c r="A36" s="21" t="s">
        <v>40</v>
      </c>
      <c r="B36" s="20">
        <v>49051</v>
      </c>
      <c r="C36" s="54">
        <v>880.6</v>
      </c>
      <c r="D36" s="48">
        <v>49.63</v>
      </c>
      <c r="E36" s="48">
        <v>30.91</v>
      </c>
      <c r="F36" s="64">
        <v>160.06227936988108</v>
      </c>
      <c r="G36" s="62">
        <v>40.015569842470271</v>
      </c>
      <c r="H36" s="63">
        <v>11.85</v>
      </c>
      <c r="I36" s="65">
        <v>3.528</v>
      </c>
      <c r="J36" s="12">
        <v>250.72</v>
      </c>
      <c r="K36" s="15">
        <v>19.28</v>
      </c>
      <c r="L36" s="64">
        <f t="shared" si="1"/>
        <v>270</v>
      </c>
      <c r="M36" s="66"/>
      <c r="N36" s="67">
        <v>1029</v>
      </c>
      <c r="O36" s="63">
        <v>56.91</v>
      </c>
      <c r="P36" s="63">
        <v>36.67</v>
      </c>
      <c r="Q36" s="20">
        <v>160.1</v>
      </c>
      <c r="R36" s="20">
        <v>40.020000000000003</v>
      </c>
      <c r="S36" s="20">
        <v>13.81</v>
      </c>
      <c r="T36" s="20">
        <v>3.4470000000000001</v>
      </c>
      <c r="U36" s="20" t="s">
        <v>50</v>
      </c>
      <c r="W36" s="22">
        <f t="shared" si="2"/>
        <v>-0.1442176870748299</v>
      </c>
      <c r="X36" s="22">
        <f t="shared" si="3"/>
        <v>-0.12792127921279203</v>
      </c>
      <c r="Y36" s="22">
        <f t="shared" si="4"/>
        <v>-0.15707662939732756</v>
      </c>
      <c r="Z36" s="22">
        <f t="shared" si="5"/>
        <v>-2.3560668406565844E-4</v>
      </c>
      <c r="AA36" s="22">
        <f t="shared" si="6"/>
        <v>-1.1069858894883872E-4</v>
      </c>
      <c r="AB36" s="22">
        <f t="shared" si="7"/>
        <v>-0.1419261404779146</v>
      </c>
      <c r="AC36" s="22">
        <f t="shared" si="8"/>
        <v>2.3498694516971268E-2</v>
      </c>
      <c r="AD36" s="20" t="s">
        <v>50</v>
      </c>
    </row>
    <row r="37" spans="1:30" x14ac:dyDescent="0.25">
      <c r="A37" s="21" t="s">
        <v>41</v>
      </c>
      <c r="B37" s="20">
        <v>49053</v>
      </c>
      <c r="C37" s="52">
        <v>4193</v>
      </c>
      <c r="D37" s="48">
        <v>243.4</v>
      </c>
      <c r="E37" s="48">
        <v>135.6</v>
      </c>
      <c r="F37" s="64">
        <v>730.56140921085739</v>
      </c>
      <c r="G37" s="64">
        <v>182.64035230271435</v>
      </c>
      <c r="H37" s="63">
        <v>55.07</v>
      </c>
      <c r="I37" s="15">
        <v>16.399999999999999</v>
      </c>
      <c r="J37" s="1">
        <v>1394.8</v>
      </c>
      <c r="K37" s="12">
        <v>130.19999999999999</v>
      </c>
      <c r="L37" s="64">
        <f t="shared" si="1"/>
        <v>1525</v>
      </c>
      <c r="M37" s="66"/>
      <c r="N37" s="67">
        <v>4321</v>
      </c>
      <c r="O37" s="63">
        <v>278.8</v>
      </c>
      <c r="P37" s="63">
        <v>155.9</v>
      </c>
      <c r="Q37" s="20">
        <v>730.6</v>
      </c>
      <c r="R37" s="20">
        <v>182.6</v>
      </c>
      <c r="S37" s="20">
        <v>50.19</v>
      </c>
      <c r="T37" s="20">
        <v>14.41</v>
      </c>
      <c r="U37" s="20" t="s">
        <v>50</v>
      </c>
      <c r="W37" s="22">
        <f t="shared" si="2"/>
        <v>-2.9622772506364269E-2</v>
      </c>
      <c r="X37" s="22">
        <f t="shared" si="3"/>
        <v>-0.12697274031563846</v>
      </c>
      <c r="Y37" s="22">
        <f t="shared" si="4"/>
        <v>-0.1302116741500963</v>
      </c>
      <c r="Z37" s="22">
        <f t="shared" si="5"/>
        <v>-5.2820680458022671E-5</v>
      </c>
      <c r="AA37" s="22">
        <f t="shared" si="6"/>
        <v>2.2098741902712776E-4</v>
      </c>
      <c r="AB37" s="22">
        <f t="shared" si="7"/>
        <v>9.7230524008766736E-2</v>
      </c>
      <c r="AC37" s="22">
        <f t="shared" si="8"/>
        <v>0.13809854267869523</v>
      </c>
      <c r="AD37" s="20" t="s">
        <v>50</v>
      </c>
    </row>
    <row r="38" spans="1:30" x14ac:dyDescent="0.25">
      <c r="A38" s="21" t="s">
        <v>42</v>
      </c>
      <c r="B38" s="20">
        <v>49055</v>
      </c>
      <c r="C38" s="53">
        <v>124.8</v>
      </c>
      <c r="D38" s="48">
        <v>7.1470000000000002</v>
      </c>
      <c r="E38" s="48">
        <v>4.4290000000000003</v>
      </c>
      <c r="F38" s="62">
        <v>23.834341761955258</v>
      </c>
      <c r="G38" s="68">
        <v>5.9585854404888146</v>
      </c>
      <c r="H38" s="63">
        <v>1.841</v>
      </c>
      <c r="I38" s="9">
        <v>0.49049999999999999</v>
      </c>
      <c r="J38" s="15">
        <v>41.539000000000001</v>
      </c>
      <c r="K38" s="2">
        <v>3.8410000000000002</v>
      </c>
      <c r="L38" s="64">
        <f t="shared" si="1"/>
        <v>45.38</v>
      </c>
      <c r="M38" s="66"/>
      <c r="N38" s="63">
        <v>138</v>
      </c>
      <c r="O38" s="63">
        <v>6.3479999999999999</v>
      </c>
      <c r="P38" s="63">
        <v>4.532</v>
      </c>
      <c r="Q38" s="20">
        <v>23.83</v>
      </c>
      <c r="R38" s="20">
        <v>5.9589999999999996</v>
      </c>
      <c r="S38" s="20">
        <v>1.7549999999999999</v>
      </c>
      <c r="T38" s="20">
        <v>0.3967</v>
      </c>
      <c r="U38" s="20" t="s">
        <v>50</v>
      </c>
      <c r="W38" s="22">
        <f t="shared" si="2"/>
        <v>-9.5652173913043495E-2</v>
      </c>
      <c r="X38" s="22">
        <f t="shared" si="3"/>
        <v>0.12586641461877762</v>
      </c>
      <c r="Y38" s="22">
        <f t="shared" si="4"/>
        <v>-2.2727272727272672E-2</v>
      </c>
      <c r="Z38" s="22">
        <f t="shared" si="5"/>
        <v>1.8219731243222521E-4</v>
      </c>
      <c r="AA38" s="22">
        <f t="shared" si="6"/>
        <v>-6.9568637554132462E-5</v>
      </c>
      <c r="AB38" s="22">
        <f t="shared" si="7"/>
        <v>4.9002849002849048E-2</v>
      </c>
      <c r="AC38" s="22">
        <f t="shared" si="8"/>
        <v>0.23645071842702292</v>
      </c>
      <c r="AD38" s="20" t="s">
        <v>50</v>
      </c>
    </row>
    <row r="39" spans="1:30" x14ac:dyDescent="0.25">
      <c r="A39" s="21" t="s">
        <v>43</v>
      </c>
      <c r="B39" s="20">
        <v>49057</v>
      </c>
      <c r="C39" s="52">
        <v>2742</v>
      </c>
      <c r="D39" s="48">
        <v>210.9</v>
      </c>
      <c r="E39" s="48">
        <v>102.5</v>
      </c>
      <c r="F39" s="64">
        <v>404.88673261898305</v>
      </c>
      <c r="G39" s="64">
        <v>101.22168315474576</v>
      </c>
      <c r="H39" s="63">
        <v>59.04</v>
      </c>
      <c r="I39" s="15">
        <v>17.600000000000001</v>
      </c>
      <c r="J39" s="1">
        <v>1289.0999999999999</v>
      </c>
      <c r="K39" s="12">
        <v>105.9</v>
      </c>
      <c r="L39" s="64">
        <f t="shared" si="1"/>
        <v>1395</v>
      </c>
      <c r="M39" s="66"/>
      <c r="N39" s="67">
        <v>4973</v>
      </c>
      <c r="O39" s="63">
        <v>371.7</v>
      </c>
      <c r="P39" s="63">
        <v>207.8</v>
      </c>
      <c r="Q39" s="20">
        <v>404.9</v>
      </c>
      <c r="R39" s="20">
        <v>101.2</v>
      </c>
      <c r="S39" s="20">
        <v>64.19</v>
      </c>
      <c r="T39" s="20">
        <v>18.05</v>
      </c>
      <c r="U39" s="20" t="s">
        <v>50</v>
      </c>
      <c r="W39" s="22">
        <f t="shared" si="2"/>
        <v>-0.44862256183390309</v>
      </c>
      <c r="X39" s="22">
        <f t="shared" si="3"/>
        <v>-0.43260694108151732</v>
      </c>
      <c r="Y39" s="22">
        <f t="shared" si="4"/>
        <v>-0.50673724735322423</v>
      </c>
      <c r="Z39" s="22">
        <f t="shared" si="5"/>
        <v>-3.2767056105040291E-5</v>
      </c>
      <c r="AA39" s="22">
        <f t="shared" si="6"/>
        <v>2.1426042238892066E-4</v>
      </c>
      <c r="AB39" s="22">
        <f t="shared" si="7"/>
        <v>-8.0230565508646184E-2</v>
      </c>
      <c r="AC39" s="22">
        <f t="shared" si="8"/>
        <v>-2.4930747922437633E-2</v>
      </c>
      <c r="AD39" s="20" t="s">
        <v>50</v>
      </c>
    </row>
    <row r="40" spans="1:30" x14ac:dyDescent="0.25">
      <c r="A40" s="24" t="s">
        <v>46</v>
      </c>
      <c r="C40" s="57">
        <f xml:space="preserve"> SUM(C11:C39)</f>
        <v>60952.1</v>
      </c>
      <c r="D40" s="57">
        <f xml:space="preserve"> SUM(D11:D39)</f>
        <v>3880.7670000000007</v>
      </c>
      <c r="E40" s="57">
        <f xml:space="preserve"> SUM(E11:E39)</f>
        <v>2141.3270000000002</v>
      </c>
      <c r="F40" s="69">
        <f t="shared" ref="F40:H40" si="9" xml:space="preserve"> SUM(F11:F39)</f>
        <v>8545.0375653639348</v>
      </c>
      <c r="G40" s="69">
        <f t="shared" si="9"/>
        <v>2136.2593913409837</v>
      </c>
      <c r="H40" s="70">
        <f t="shared" si="9"/>
        <v>969.0390000000001</v>
      </c>
      <c r="I40" s="70">
        <f xml:space="preserve"> SUM(I11:I39)</f>
        <v>294.61919999999998</v>
      </c>
      <c r="J40" s="69">
        <f t="shared" ref="J40:L40" si="10" xml:space="preserve"> SUM(J11:J39)</f>
        <v>18771.78</v>
      </c>
      <c r="K40" s="69">
        <f t="shared" si="10"/>
        <v>1715.2170000000001</v>
      </c>
      <c r="L40" s="69">
        <f t="shared" si="10"/>
        <v>20486.996999999999</v>
      </c>
      <c r="M40" s="66"/>
      <c r="N40" s="69">
        <f xml:space="preserve"> SUM(N11:N39)</f>
        <v>74078.550000000017</v>
      </c>
      <c r="O40" s="69">
        <f t="shared" ref="O40:T40" si="11" xml:space="preserve"> SUM(O11:O39)</f>
        <v>4549.232</v>
      </c>
      <c r="P40" s="69">
        <f t="shared" si="11"/>
        <v>2727.4700000000007</v>
      </c>
      <c r="Q40" s="25">
        <f t="shared" si="11"/>
        <v>8545.16</v>
      </c>
      <c r="R40" s="25">
        <f t="shared" si="11"/>
        <v>2136.2750000000001</v>
      </c>
      <c r="S40" s="25">
        <f t="shared" si="11"/>
        <v>1022.7969999999998</v>
      </c>
      <c r="T40" s="26">
        <f t="shared" si="11"/>
        <v>274.47150000000011</v>
      </c>
      <c r="U40" s="25">
        <v>25830</v>
      </c>
      <c r="W40" s="27">
        <f t="shared" si="2"/>
        <v>-0.17719636790946927</v>
      </c>
      <c r="X40" s="27">
        <f t="shared" si="3"/>
        <v>-0.146940186827139</v>
      </c>
      <c r="Y40" s="27">
        <f t="shared" si="4"/>
        <v>-0.21490355530949939</v>
      </c>
      <c r="Z40" s="27">
        <f t="shared" si="5"/>
        <v>-1.4327951268906471E-5</v>
      </c>
      <c r="AA40" s="27">
        <f t="shared" si="6"/>
        <v>-7.3064839575333389E-6</v>
      </c>
      <c r="AB40" s="27">
        <f t="shared" si="7"/>
        <v>-5.2559794367797036E-2</v>
      </c>
      <c r="AC40" s="27">
        <f t="shared" si="8"/>
        <v>7.3405435537022473E-2</v>
      </c>
      <c r="AD40" s="28" t="s">
        <v>50</v>
      </c>
    </row>
    <row r="41" spans="1:30" x14ac:dyDescent="0.25">
      <c r="E41" s="1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X27" sqref="X27"/>
    </sheetView>
  </sheetViews>
  <sheetFormatPr defaultRowHeight="15" x14ac:dyDescent="0.25"/>
  <cols>
    <col min="1" max="1" width="11.5703125" style="17" bestFit="1" customWidth="1"/>
    <col min="2" max="8" width="9.140625" style="17"/>
    <col min="9" max="9" width="9.140625" style="31"/>
    <col min="10" max="16" width="9.140625" style="17"/>
    <col min="17" max="17" width="9.140625" style="31"/>
    <col min="18" max="25" width="9.140625" style="17"/>
    <col min="26" max="26" width="9.140625" style="31"/>
    <col min="27" max="16384" width="9.140625" style="17"/>
  </cols>
  <sheetData>
    <row r="1" spans="1:27" x14ac:dyDescent="0.25">
      <c r="A1" s="17" t="s">
        <v>0</v>
      </c>
    </row>
    <row r="2" spans="1:27" x14ac:dyDescent="0.25">
      <c r="A2" s="17" t="s">
        <v>52</v>
      </c>
    </row>
    <row r="3" spans="1:27" x14ac:dyDescent="0.25">
      <c r="A3" s="29">
        <v>43269</v>
      </c>
    </row>
    <row r="5" spans="1:27" x14ac:dyDescent="0.25">
      <c r="C5" s="18" t="s">
        <v>13</v>
      </c>
      <c r="D5" s="19"/>
      <c r="E5" s="19"/>
      <c r="F5" s="19"/>
      <c r="G5" s="19"/>
      <c r="H5" s="19"/>
      <c r="J5" s="19"/>
      <c r="K5" s="18" t="s">
        <v>44</v>
      </c>
      <c r="L5" s="19"/>
      <c r="M5" s="19"/>
      <c r="N5" s="19"/>
      <c r="O5" s="19"/>
      <c r="P5" s="19"/>
      <c r="R5" s="19"/>
      <c r="T5" s="18" t="s">
        <v>51</v>
      </c>
      <c r="U5" s="19"/>
      <c r="V5" s="19"/>
      <c r="W5" s="19"/>
      <c r="X5" s="19"/>
      <c r="Y5" s="19"/>
      <c r="AA5" s="19"/>
    </row>
    <row r="6" spans="1:27" x14ac:dyDescent="0.25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8</v>
      </c>
      <c r="G6" s="20" t="s">
        <v>7</v>
      </c>
      <c r="H6" s="20" t="s">
        <v>14</v>
      </c>
      <c r="K6" s="20" t="s">
        <v>4</v>
      </c>
      <c r="L6" s="20" t="s">
        <v>5</v>
      </c>
      <c r="M6" s="20" t="s">
        <v>6</v>
      </c>
      <c r="N6" s="20" t="s">
        <v>8</v>
      </c>
      <c r="O6" s="20" t="s">
        <v>7</v>
      </c>
      <c r="P6" s="20" t="s">
        <v>14</v>
      </c>
      <c r="R6" s="20"/>
      <c r="T6" s="20" t="s">
        <v>4</v>
      </c>
      <c r="U6" s="20" t="s">
        <v>5</v>
      </c>
      <c r="V6" s="20" t="s">
        <v>6</v>
      </c>
      <c r="W6" s="20" t="s">
        <v>8</v>
      </c>
      <c r="X6" s="20" t="s">
        <v>7</v>
      </c>
      <c r="Y6" s="20" t="s">
        <v>14</v>
      </c>
      <c r="AA6" s="20"/>
    </row>
    <row r="7" spans="1:27" x14ac:dyDescent="0.25">
      <c r="A7" s="20"/>
      <c r="B7" s="20"/>
      <c r="C7" s="20"/>
      <c r="D7" s="20" t="s">
        <v>53</v>
      </c>
      <c r="E7" s="20" t="s">
        <v>53</v>
      </c>
      <c r="F7" s="20"/>
      <c r="G7" s="20"/>
      <c r="H7" s="20" t="s">
        <v>54</v>
      </c>
      <c r="K7" s="20"/>
      <c r="L7" s="20" t="s">
        <v>53</v>
      </c>
      <c r="M7" s="20" t="s">
        <v>53</v>
      </c>
      <c r="N7" s="20"/>
      <c r="O7" s="20"/>
      <c r="P7" s="20" t="s">
        <v>54</v>
      </c>
      <c r="R7" s="20"/>
      <c r="T7" s="20"/>
      <c r="U7" s="20" t="s">
        <v>53</v>
      </c>
      <c r="V7" s="20" t="s">
        <v>53</v>
      </c>
      <c r="W7" s="20"/>
      <c r="X7" s="20"/>
      <c r="Y7" s="20" t="s">
        <v>54</v>
      </c>
      <c r="AA7" s="20"/>
    </row>
    <row r="8" spans="1:27" x14ac:dyDescent="0.25">
      <c r="A8" s="20"/>
      <c r="B8" s="20"/>
      <c r="C8" s="20"/>
      <c r="D8" s="20"/>
      <c r="E8" s="20"/>
      <c r="F8" s="20"/>
      <c r="G8" s="20"/>
      <c r="H8" s="20" t="s">
        <v>48</v>
      </c>
      <c r="K8" s="20"/>
      <c r="L8" s="20"/>
      <c r="M8" s="20"/>
      <c r="N8" s="20"/>
      <c r="O8" s="20"/>
      <c r="P8" s="20" t="s">
        <v>48</v>
      </c>
      <c r="R8" s="20"/>
      <c r="T8" s="20"/>
      <c r="U8" s="20"/>
      <c r="V8" s="20"/>
      <c r="W8" s="20"/>
      <c r="X8" s="20"/>
      <c r="Y8" s="20" t="s">
        <v>48</v>
      </c>
      <c r="AA8" s="20"/>
    </row>
    <row r="9" spans="1:27" x14ac:dyDescent="0.25">
      <c r="A9" s="20"/>
      <c r="B9" s="20"/>
      <c r="C9" s="20"/>
      <c r="D9" s="20"/>
      <c r="E9" s="20"/>
      <c r="F9" s="20"/>
      <c r="G9" s="20"/>
      <c r="H9" s="20"/>
      <c r="J9" s="20"/>
      <c r="K9" s="20"/>
      <c r="L9" s="20"/>
      <c r="M9" s="20"/>
      <c r="N9" s="20"/>
      <c r="O9" s="20"/>
      <c r="P9" s="20"/>
      <c r="R9" s="20"/>
      <c r="T9" s="20"/>
      <c r="U9" s="20"/>
      <c r="V9" s="20"/>
      <c r="W9" s="20"/>
      <c r="X9" s="20"/>
      <c r="Y9" s="20"/>
      <c r="AA9" s="20"/>
    </row>
    <row r="10" spans="1:27" x14ac:dyDescent="0.25">
      <c r="A10" s="20"/>
      <c r="B10" s="20"/>
      <c r="C10" s="19" t="s">
        <v>45</v>
      </c>
      <c r="D10" s="19"/>
      <c r="E10" s="19"/>
      <c r="F10" s="19"/>
      <c r="G10" s="19"/>
      <c r="H10" s="19"/>
      <c r="J10" s="19"/>
      <c r="K10" s="19" t="s">
        <v>45</v>
      </c>
      <c r="L10" s="19"/>
      <c r="M10" s="19"/>
      <c r="N10" s="19"/>
      <c r="O10" s="19"/>
      <c r="P10" s="19"/>
      <c r="R10" s="20"/>
      <c r="T10" s="22"/>
      <c r="U10" s="22"/>
      <c r="V10" s="22"/>
      <c r="W10" s="22"/>
      <c r="X10" s="22"/>
      <c r="Y10" s="22"/>
    </row>
    <row r="11" spans="1:27" x14ac:dyDescent="0.25">
      <c r="A11" s="21" t="s">
        <v>15</v>
      </c>
      <c r="B11" s="20">
        <v>49001</v>
      </c>
      <c r="C11" s="15">
        <v>51.77</v>
      </c>
      <c r="D11" s="20">
        <v>4.6050000000000004</v>
      </c>
      <c r="E11" s="16">
        <v>4.4400000000000004</v>
      </c>
      <c r="F11" s="10" t="s">
        <v>50</v>
      </c>
      <c r="G11" s="87">
        <v>7.4800000000000005E-2</v>
      </c>
      <c r="H11" s="7">
        <v>15.32</v>
      </c>
      <c r="I11" s="33"/>
      <c r="J11" s="3"/>
      <c r="K11" s="10">
        <v>51.7</v>
      </c>
      <c r="L11" s="20">
        <v>4.5259999999999998</v>
      </c>
      <c r="M11" s="20">
        <v>4.3630000000000004</v>
      </c>
      <c r="N11" s="20">
        <v>6.59E-2</v>
      </c>
      <c r="O11" s="89">
        <v>9.2999999999999999E-2</v>
      </c>
      <c r="P11" s="20"/>
      <c r="R11" s="20"/>
      <c r="T11" s="22">
        <f xml:space="preserve"> (C11 - K11)/K11</f>
        <v>1.3539651837524232E-3</v>
      </c>
      <c r="U11" s="22">
        <f t="shared" ref="U11:X26" si="0" xml:space="preserve"> (D11 - L11)/L11</f>
        <v>1.7454706142289136E-2</v>
      </c>
      <c r="V11" s="22">
        <f t="shared" si="0"/>
        <v>1.7648407059362811E-2</v>
      </c>
      <c r="W11" s="22" t="s">
        <v>50</v>
      </c>
      <c r="X11" s="22">
        <f t="shared" si="0"/>
        <v>-0.19569892473118272</v>
      </c>
      <c r="Y11" s="22" t="s">
        <v>50</v>
      </c>
      <c r="Z11" s="42"/>
      <c r="AA11" s="20"/>
    </row>
    <row r="12" spans="1:27" x14ac:dyDescent="0.25">
      <c r="A12" s="21" t="s">
        <v>16</v>
      </c>
      <c r="B12" s="20">
        <v>49003</v>
      </c>
      <c r="C12" s="13">
        <v>681.7</v>
      </c>
      <c r="D12" s="20">
        <v>57.66</v>
      </c>
      <c r="E12" s="10">
        <v>54.33</v>
      </c>
      <c r="F12" s="10" t="s">
        <v>50</v>
      </c>
      <c r="G12" s="88">
        <v>1.623</v>
      </c>
      <c r="H12" s="5">
        <v>1433</v>
      </c>
      <c r="I12" s="34"/>
      <c r="J12" s="3"/>
      <c r="K12" s="3">
        <v>679.3</v>
      </c>
      <c r="L12" s="20">
        <v>52.28</v>
      </c>
      <c r="M12" s="20">
        <v>49.43</v>
      </c>
      <c r="N12" s="23">
        <v>0.99429999999999996</v>
      </c>
      <c r="O12" s="54">
        <v>1.921</v>
      </c>
      <c r="P12" s="10"/>
      <c r="R12" s="20"/>
      <c r="T12" s="22">
        <f t="shared" ref="T12:T40" si="1" xml:space="preserve"> (C12 - K12)/K12</f>
        <v>3.5330487266304889E-3</v>
      </c>
      <c r="U12" s="22">
        <f t="shared" ref="U12:U40" si="2" xml:space="preserve"> (D12 - L12)/L12</f>
        <v>0.10290742157612845</v>
      </c>
      <c r="V12" s="22">
        <f t="shared" ref="V12:V40" si="3" xml:space="preserve"> (E12 - M12)/M12</f>
        <v>9.9130082945579581E-2</v>
      </c>
      <c r="W12" s="22" t="s">
        <v>50</v>
      </c>
      <c r="X12" s="22">
        <f t="shared" si="0"/>
        <v>-0.15512753774076005</v>
      </c>
      <c r="Y12" s="22" t="s">
        <v>50</v>
      </c>
      <c r="Z12" s="42"/>
      <c r="AA12" s="20"/>
    </row>
    <row r="13" spans="1:27" x14ac:dyDescent="0.25">
      <c r="A13" s="21" t="s">
        <v>17</v>
      </c>
      <c r="B13" s="20">
        <v>49005</v>
      </c>
      <c r="C13" s="8">
        <v>476.6</v>
      </c>
      <c r="D13" s="82">
        <v>60.67</v>
      </c>
      <c r="E13" s="82">
        <v>57.57</v>
      </c>
      <c r="F13" s="10" t="s">
        <v>50</v>
      </c>
      <c r="G13" s="88">
        <v>1.083</v>
      </c>
      <c r="H13" s="8">
        <v>812.1</v>
      </c>
      <c r="I13" s="34"/>
      <c r="J13" s="3"/>
      <c r="K13" s="3">
        <v>462.7</v>
      </c>
      <c r="L13" s="48">
        <v>47.48</v>
      </c>
      <c r="M13" s="58">
        <v>45.39</v>
      </c>
      <c r="N13" s="20">
        <v>0.69210000000000005</v>
      </c>
      <c r="O13" s="89">
        <v>0.99199999999999999</v>
      </c>
      <c r="P13" s="20"/>
      <c r="R13" s="20"/>
      <c r="T13" s="22">
        <f t="shared" si="1"/>
        <v>3.0041063323968088E-2</v>
      </c>
      <c r="U13" s="46">
        <f t="shared" si="2"/>
        <v>0.27780117944397653</v>
      </c>
      <c r="V13" s="46">
        <f t="shared" si="3"/>
        <v>0.26834104428288169</v>
      </c>
      <c r="W13" s="22" t="s">
        <v>50</v>
      </c>
      <c r="X13" s="22">
        <f t="shared" si="0"/>
        <v>9.173387096774191E-2</v>
      </c>
      <c r="Y13" s="22" t="s">
        <v>50</v>
      </c>
      <c r="Z13" s="42"/>
      <c r="AA13" s="20"/>
    </row>
    <row r="14" spans="1:27" x14ac:dyDescent="0.25">
      <c r="A14" s="21" t="s">
        <v>18</v>
      </c>
      <c r="B14" s="20">
        <v>49007</v>
      </c>
      <c r="C14" s="8">
        <v>131.9</v>
      </c>
      <c r="D14" s="82">
        <v>16.850000000000001</v>
      </c>
      <c r="E14" s="82">
        <v>16.13</v>
      </c>
      <c r="F14" s="10" t="s">
        <v>50</v>
      </c>
      <c r="G14" s="87">
        <v>0.2306</v>
      </c>
      <c r="H14" s="8">
        <v>161</v>
      </c>
      <c r="I14" s="34"/>
      <c r="J14" s="3"/>
      <c r="K14" s="3">
        <v>128.5</v>
      </c>
      <c r="L14" s="48">
        <v>13.32</v>
      </c>
      <c r="M14" s="48">
        <v>12.87</v>
      </c>
      <c r="N14" s="20">
        <v>0.1487</v>
      </c>
      <c r="O14" s="54">
        <v>0.21859999999999999</v>
      </c>
      <c r="P14" s="20"/>
      <c r="R14" s="20"/>
      <c r="T14" s="22">
        <f t="shared" si="1"/>
        <v>2.645914396887164E-2</v>
      </c>
      <c r="U14" s="46">
        <f t="shared" si="2"/>
        <v>0.26501501501501512</v>
      </c>
      <c r="V14" s="46">
        <f t="shared" si="3"/>
        <v>0.25330225330225331</v>
      </c>
      <c r="W14" s="22" t="s">
        <v>50</v>
      </c>
      <c r="X14" s="22">
        <f t="shared" si="0"/>
        <v>5.4894784995425487E-2</v>
      </c>
      <c r="Y14" s="22" t="s">
        <v>50</v>
      </c>
      <c r="Z14" s="42"/>
      <c r="AA14" s="20"/>
    </row>
    <row r="15" spans="1:27" x14ac:dyDescent="0.25">
      <c r="A15" s="21" t="s">
        <v>19</v>
      </c>
      <c r="B15" s="20">
        <v>49009</v>
      </c>
      <c r="C15" s="7">
        <v>22.31</v>
      </c>
      <c r="D15" s="63">
        <v>7.351</v>
      </c>
      <c r="E15" s="63">
        <v>6.7969999999999997</v>
      </c>
      <c r="F15" s="10" t="s">
        <v>50</v>
      </c>
      <c r="G15" s="87">
        <v>8.6800000000000002E-2</v>
      </c>
      <c r="H15" s="8">
        <v>217.6</v>
      </c>
      <c r="I15" s="35"/>
      <c r="J15" s="10"/>
      <c r="K15" s="20">
        <v>19.96</v>
      </c>
      <c r="L15" s="63">
        <v>3.9129999999999998</v>
      </c>
      <c r="M15" s="63">
        <v>3.633</v>
      </c>
      <c r="N15" s="63">
        <v>4.5699999999999998E-2</v>
      </c>
      <c r="O15" s="54">
        <v>6.3500000000000001E-2</v>
      </c>
      <c r="P15" s="20"/>
      <c r="R15" s="20"/>
      <c r="T15" s="22">
        <f t="shared" si="1"/>
        <v>0.11773547094188365</v>
      </c>
      <c r="U15" s="80">
        <f t="shared" si="2"/>
        <v>0.87860976233069266</v>
      </c>
      <c r="V15" s="80">
        <f t="shared" si="3"/>
        <v>0.87090558766859338</v>
      </c>
      <c r="W15" s="22" t="s">
        <v>50</v>
      </c>
      <c r="X15" s="47">
        <f t="shared" si="0"/>
        <v>0.36692913385826775</v>
      </c>
      <c r="Y15" s="22" t="s">
        <v>50</v>
      </c>
      <c r="Z15" s="42"/>
      <c r="AA15" s="20"/>
    </row>
    <row r="16" spans="1:27" x14ac:dyDescent="0.25">
      <c r="A16" s="21" t="s">
        <v>20</v>
      </c>
      <c r="B16" s="20">
        <v>49011</v>
      </c>
      <c r="C16" s="13">
        <v>928.8</v>
      </c>
      <c r="D16" s="10">
        <v>94.24</v>
      </c>
      <c r="E16" s="20">
        <v>89.84</v>
      </c>
      <c r="F16" s="10" t="s">
        <v>50</v>
      </c>
      <c r="G16" s="88">
        <v>2.0059999999999998</v>
      </c>
      <c r="H16" s="8">
        <v>929</v>
      </c>
      <c r="I16" s="36"/>
      <c r="J16" s="11"/>
      <c r="K16" s="3">
        <v>924.1</v>
      </c>
      <c r="L16" s="10">
        <v>88.9</v>
      </c>
      <c r="M16" s="20">
        <v>84.85</v>
      </c>
      <c r="N16" s="20">
        <v>0.99560000000000004</v>
      </c>
      <c r="O16" s="54">
        <v>2.1579999999999999</v>
      </c>
      <c r="P16" s="20"/>
      <c r="Q16" s="40"/>
      <c r="R16" s="20"/>
      <c r="T16" s="22">
        <f t="shared" si="1"/>
        <v>5.0860296504706545E-3</v>
      </c>
      <c r="U16" s="22">
        <f t="shared" si="2"/>
        <v>6.0067491563554433E-2</v>
      </c>
      <c r="V16" s="22">
        <f t="shared" si="3"/>
        <v>5.8809664113140946E-2</v>
      </c>
      <c r="W16" s="22" t="s">
        <v>50</v>
      </c>
      <c r="X16" s="22">
        <f t="shared" si="0"/>
        <v>-7.0435588507877733E-2</v>
      </c>
      <c r="Y16" s="22" t="s">
        <v>50</v>
      </c>
      <c r="Z16" s="42"/>
      <c r="AA16" s="20"/>
    </row>
    <row r="17" spans="1:27" x14ac:dyDescent="0.25">
      <c r="A17" s="21" t="s">
        <v>21</v>
      </c>
      <c r="B17" s="20">
        <v>49013</v>
      </c>
      <c r="C17" s="8">
        <v>111.2</v>
      </c>
      <c r="D17" s="20">
        <v>18.489999999999998</v>
      </c>
      <c r="E17" s="20">
        <v>17.38</v>
      </c>
      <c r="F17" s="10" t="s">
        <v>50</v>
      </c>
      <c r="G17" s="87">
        <v>0.2374</v>
      </c>
      <c r="H17" s="8">
        <v>335.4</v>
      </c>
      <c r="I17" s="34"/>
      <c r="J17" s="3"/>
      <c r="K17" s="20">
        <v>109.8</v>
      </c>
      <c r="L17" s="20">
        <v>17.45</v>
      </c>
      <c r="M17" s="10">
        <v>16.399999999999999</v>
      </c>
      <c r="N17" s="20">
        <v>0.2208</v>
      </c>
      <c r="O17" s="54">
        <v>0.29670000000000002</v>
      </c>
      <c r="P17" s="20"/>
      <c r="R17" s="20"/>
      <c r="T17" s="22">
        <f t="shared" si="1"/>
        <v>1.2750455373406246E-2</v>
      </c>
      <c r="U17" s="22">
        <f t="shared" si="2"/>
        <v>5.9598853868194794E-2</v>
      </c>
      <c r="V17" s="22">
        <f t="shared" si="3"/>
        <v>5.9756097560975642E-2</v>
      </c>
      <c r="W17" s="22" t="s">
        <v>50</v>
      </c>
      <c r="X17" s="22">
        <f t="shared" si="0"/>
        <v>-0.19986518368722619</v>
      </c>
      <c r="Y17" s="22" t="s">
        <v>50</v>
      </c>
      <c r="Z17" s="42"/>
      <c r="AA17" s="20"/>
    </row>
    <row r="18" spans="1:27" x14ac:dyDescent="0.25">
      <c r="A18" s="21" t="s">
        <v>22</v>
      </c>
      <c r="B18" s="20">
        <v>49015</v>
      </c>
      <c r="C18" s="8">
        <v>111.9</v>
      </c>
      <c r="D18" s="20">
        <v>13.05</v>
      </c>
      <c r="E18" s="20">
        <v>12.55</v>
      </c>
      <c r="F18" s="10" t="s">
        <v>50</v>
      </c>
      <c r="G18" s="87">
        <v>0.16</v>
      </c>
      <c r="H18" s="7">
        <v>97.23</v>
      </c>
      <c r="I18" s="34"/>
      <c r="J18" s="3"/>
      <c r="K18" s="3">
        <v>108.4</v>
      </c>
      <c r="L18" s="20">
        <v>10.84</v>
      </c>
      <c r="M18" s="10">
        <v>10.49</v>
      </c>
      <c r="N18" s="20">
        <v>0.1158</v>
      </c>
      <c r="O18" s="54">
        <v>0.16919999999999999</v>
      </c>
      <c r="P18" s="20"/>
      <c r="R18" s="20"/>
      <c r="T18" s="22">
        <f t="shared" si="1"/>
        <v>3.2287822878228782E-2</v>
      </c>
      <c r="U18" s="22">
        <f t="shared" si="2"/>
        <v>0.20387453874538752</v>
      </c>
      <c r="V18" s="22">
        <f t="shared" si="3"/>
        <v>0.19637750238322216</v>
      </c>
      <c r="W18" s="22" t="s">
        <v>50</v>
      </c>
      <c r="X18" s="22">
        <f t="shared" si="0"/>
        <v>-5.437352245862876E-2</v>
      </c>
      <c r="Y18" s="22" t="s">
        <v>50</v>
      </c>
      <c r="Z18" s="42"/>
      <c r="AA18" s="20"/>
    </row>
    <row r="19" spans="1:27" x14ac:dyDescent="0.25">
      <c r="A19" s="21" t="s">
        <v>23</v>
      </c>
      <c r="B19" s="20">
        <v>49017</v>
      </c>
      <c r="C19" s="7">
        <v>84.41</v>
      </c>
      <c r="D19" s="10">
        <v>34.07</v>
      </c>
      <c r="E19" s="20">
        <v>31.55</v>
      </c>
      <c r="F19" s="10" t="s">
        <v>50</v>
      </c>
      <c r="G19" s="87">
        <v>0.30470000000000003</v>
      </c>
      <c r="H19" s="8">
        <v>894.6</v>
      </c>
      <c r="I19" s="34"/>
      <c r="J19" s="7"/>
      <c r="K19" s="20">
        <v>99.32</v>
      </c>
      <c r="L19" s="20">
        <v>33.82</v>
      </c>
      <c r="M19" s="20">
        <v>31.32</v>
      </c>
      <c r="N19" s="63">
        <v>0.37490000000000001</v>
      </c>
      <c r="O19" s="54">
        <v>0.47870000000000001</v>
      </c>
      <c r="P19" s="20"/>
      <c r="R19" s="20"/>
      <c r="T19" s="22">
        <f t="shared" si="1"/>
        <v>-0.15012082158679016</v>
      </c>
      <c r="U19" s="22">
        <f t="shared" si="2"/>
        <v>7.392075694855115E-3</v>
      </c>
      <c r="V19" s="22">
        <f t="shared" si="3"/>
        <v>7.3435504469987365E-3</v>
      </c>
      <c r="W19" s="22" t="s">
        <v>50</v>
      </c>
      <c r="X19" s="47">
        <f t="shared" si="0"/>
        <v>-0.36348443701692079</v>
      </c>
      <c r="Y19" s="22" t="s">
        <v>50</v>
      </c>
      <c r="Z19" s="42"/>
      <c r="AA19" s="20"/>
    </row>
    <row r="20" spans="1:27" x14ac:dyDescent="0.25">
      <c r="A20" s="21" t="s">
        <v>24</v>
      </c>
      <c r="B20" s="20">
        <v>49019</v>
      </c>
      <c r="C20" s="7">
        <v>74.56</v>
      </c>
      <c r="D20" s="58">
        <v>46.2</v>
      </c>
      <c r="E20" s="48">
        <v>42.64</v>
      </c>
      <c r="F20" s="10" t="s">
        <v>50</v>
      </c>
      <c r="G20" s="87">
        <v>0.36940000000000001</v>
      </c>
      <c r="H20" s="5">
        <v>1280</v>
      </c>
      <c r="I20" s="34"/>
      <c r="J20" s="3"/>
      <c r="K20" s="10">
        <v>62.76</v>
      </c>
      <c r="L20" s="82">
        <v>28.34</v>
      </c>
      <c r="M20" s="83">
        <v>26.2</v>
      </c>
      <c r="N20" s="20">
        <v>2.53E-2</v>
      </c>
      <c r="O20" s="54">
        <v>0.3231</v>
      </c>
      <c r="P20" s="20"/>
      <c r="R20" s="20"/>
      <c r="T20" s="22">
        <f t="shared" si="1"/>
        <v>0.18801784576163169</v>
      </c>
      <c r="U20" s="46">
        <f t="shared" si="2"/>
        <v>0.6302046577275936</v>
      </c>
      <c r="V20" s="46">
        <f t="shared" si="3"/>
        <v>0.62748091603053446</v>
      </c>
      <c r="W20" s="22" t="s">
        <v>50</v>
      </c>
      <c r="X20" s="22">
        <f t="shared" si="0"/>
        <v>0.14329928814608484</v>
      </c>
      <c r="Y20" s="22" t="s">
        <v>50</v>
      </c>
      <c r="Z20" s="42"/>
      <c r="AA20" s="20"/>
    </row>
    <row r="21" spans="1:27" x14ac:dyDescent="0.25">
      <c r="A21" s="21" t="s">
        <v>25</v>
      </c>
      <c r="B21" s="20">
        <v>49021</v>
      </c>
      <c r="C21" s="8">
        <v>193.7</v>
      </c>
      <c r="D21" s="20">
        <v>22.98</v>
      </c>
      <c r="E21" s="20">
        <v>21.87</v>
      </c>
      <c r="F21" s="10" t="s">
        <v>50</v>
      </c>
      <c r="G21" s="87">
        <v>0.37640000000000001</v>
      </c>
      <c r="H21" s="8">
        <v>266.7</v>
      </c>
      <c r="I21" s="36"/>
      <c r="J21" s="3"/>
      <c r="K21" s="3">
        <v>185.7</v>
      </c>
      <c r="L21" s="10">
        <v>18.55</v>
      </c>
      <c r="M21" s="20">
        <v>17.77</v>
      </c>
      <c r="N21" s="23">
        <v>0.26800000000000002</v>
      </c>
      <c r="O21" s="54">
        <v>0.38059999999999999</v>
      </c>
      <c r="P21" s="20"/>
      <c r="R21" s="20"/>
      <c r="T21" s="22">
        <f t="shared" si="1"/>
        <v>4.3080236941303182E-2</v>
      </c>
      <c r="U21" s="80">
        <f t="shared" si="2"/>
        <v>0.23881401617250672</v>
      </c>
      <c r="V21" s="80">
        <f t="shared" si="3"/>
        <v>0.23072594259988755</v>
      </c>
      <c r="W21" s="22" t="s">
        <v>50</v>
      </c>
      <c r="X21" s="22">
        <f t="shared" si="0"/>
        <v>-1.1035207566999427E-2</v>
      </c>
      <c r="Y21" s="22" t="s">
        <v>50</v>
      </c>
      <c r="Z21" s="42"/>
      <c r="AA21" s="20"/>
    </row>
    <row r="22" spans="1:27" x14ac:dyDescent="0.25">
      <c r="A22" s="21" t="s">
        <v>26</v>
      </c>
      <c r="B22" s="20">
        <v>49023</v>
      </c>
      <c r="C22" s="7">
        <v>68.87</v>
      </c>
      <c r="D22" s="58">
        <v>10.8</v>
      </c>
      <c r="E22" s="48">
        <v>10.17</v>
      </c>
      <c r="F22" s="10" t="s">
        <v>50</v>
      </c>
      <c r="G22" s="87">
        <v>0.14949999999999999</v>
      </c>
      <c r="H22" s="8">
        <v>193.8</v>
      </c>
      <c r="I22" s="36"/>
      <c r="J22" s="3"/>
      <c r="K22" s="10">
        <v>62.35</v>
      </c>
      <c r="L22" s="82">
        <v>7.8159999999999998</v>
      </c>
      <c r="M22" s="82">
        <v>7.4050000000000002</v>
      </c>
      <c r="N22" s="20">
        <v>0.1007</v>
      </c>
      <c r="O22" s="54">
        <v>0.13980000000000001</v>
      </c>
      <c r="P22" s="20"/>
      <c r="R22" s="20"/>
      <c r="T22" s="22">
        <f t="shared" si="1"/>
        <v>0.10457097032878915</v>
      </c>
      <c r="U22" s="46">
        <f t="shared" si="2"/>
        <v>0.38178096212896634</v>
      </c>
      <c r="V22" s="46">
        <f t="shared" si="3"/>
        <v>0.37339635381498981</v>
      </c>
      <c r="W22" s="22" t="s">
        <v>50</v>
      </c>
      <c r="X22" s="22">
        <f t="shared" si="0"/>
        <v>6.9384835479255974E-2</v>
      </c>
      <c r="Y22" s="22" t="s">
        <v>50</v>
      </c>
      <c r="Z22" s="42"/>
      <c r="AA22" s="20"/>
    </row>
    <row r="23" spans="1:27" x14ac:dyDescent="0.25">
      <c r="A23" s="21" t="s">
        <v>27</v>
      </c>
      <c r="B23" s="20">
        <v>49025</v>
      </c>
      <c r="C23" s="7">
        <v>83.15</v>
      </c>
      <c r="D23" s="63">
        <v>28.01</v>
      </c>
      <c r="E23" s="63">
        <v>25.88</v>
      </c>
      <c r="F23" s="10" t="s">
        <v>50</v>
      </c>
      <c r="G23" s="87">
        <v>0.30940000000000001</v>
      </c>
      <c r="H23" s="8">
        <v>821.4</v>
      </c>
      <c r="I23" s="34"/>
      <c r="J23" s="3"/>
      <c r="K23" s="20">
        <v>80.349999999999994</v>
      </c>
      <c r="L23" s="63">
        <v>18.260000000000002</v>
      </c>
      <c r="M23" s="62">
        <v>16.91</v>
      </c>
      <c r="N23" s="23">
        <v>0.21129999999999999</v>
      </c>
      <c r="O23" s="54">
        <v>0.52239999999999998</v>
      </c>
      <c r="P23" s="16"/>
      <c r="R23" s="20"/>
      <c r="T23" s="22">
        <f t="shared" si="1"/>
        <v>3.4847542003733807E-2</v>
      </c>
      <c r="U23" s="80">
        <f t="shared" si="2"/>
        <v>0.53395399780941943</v>
      </c>
      <c r="V23" s="80">
        <f t="shared" si="3"/>
        <v>0.53045535186280302</v>
      </c>
      <c r="W23" s="47" t="s">
        <v>50</v>
      </c>
      <c r="X23" s="47">
        <f t="shared" si="0"/>
        <v>-0.40773353751914237</v>
      </c>
      <c r="Y23" s="22" t="s">
        <v>50</v>
      </c>
      <c r="Z23" s="42"/>
      <c r="AA23" s="20"/>
    </row>
    <row r="24" spans="1:27" x14ac:dyDescent="0.25">
      <c r="A24" s="21" t="s">
        <v>28</v>
      </c>
      <c r="B24" s="20">
        <v>49027</v>
      </c>
      <c r="C24" s="8">
        <v>221.5</v>
      </c>
      <c r="D24" s="20">
        <v>19.97</v>
      </c>
      <c r="E24" s="10">
        <v>18.93</v>
      </c>
      <c r="F24" s="10" t="s">
        <v>50</v>
      </c>
      <c r="G24" s="87">
        <v>0.43120000000000003</v>
      </c>
      <c r="H24" s="8">
        <v>388.9</v>
      </c>
      <c r="I24" s="36"/>
      <c r="J24" s="12"/>
      <c r="K24" s="3">
        <v>218.7</v>
      </c>
      <c r="L24" s="10">
        <v>17.829999999999998</v>
      </c>
      <c r="M24" s="20">
        <v>16.95</v>
      </c>
      <c r="N24" s="20">
        <v>0.30830000000000002</v>
      </c>
      <c r="O24" s="54">
        <v>0.46879999999999999</v>
      </c>
      <c r="P24" s="20"/>
      <c r="R24" s="20"/>
      <c r="T24" s="22">
        <f t="shared" si="1"/>
        <v>1.280292638317335E-2</v>
      </c>
      <c r="U24" s="22">
        <f t="shared" si="2"/>
        <v>0.12002243409983179</v>
      </c>
      <c r="V24" s="22">
        <f t="shared" si="3"/>
        <v>0.11681415929203542</v>
      </c>
      <c r="W24" s="22" t="s">
        <v>50</v>
      </c>
      <c r="X24" s="22">
        <f t="shared" si="0"/>
        <v>-8.0204778156996517E-2</v>
      </c>
      <c r="Y24" s="22" t="s">
        <v>50</v>
      </c>
      <c r="Z24" s="42"/>
      <c r="AA24" s="20"/>
    </row>
    <row r="25" spans="1:27" x14ac:dyDescent="0.25">
      <c r="A25" s="21" t="s">
        <v>29</v>
      </c>
      <c r="B25" s="20">
        <v>49029</v>
      </c>
      <c r="C25" s="7">
        <v>34.229999999999997</v>
      </c>
      <c r="D25" s="63">
        <v>2.9009999999999998</v>
      </c>
      <c r="E25" s="68">
        <v>2.8</v>
      </c>
      <c r="F25" s="10" t="s">
        <v>50</v>
      </c>
      <c r="G25" s="87">
        <v>5.91E-2</v>
      </c>
      <c r="H25" s="7">
        <v>11.22</v>
      </c>
      <c r="I25" s="34"/>
      <c r="J25" s="12"/>
      <c r="K25" s="20">
        <v>45.02</v>
      </c>
      <c r="L25" s="63">
        <v>10.31</v>
      </c>
      <c r="M25" s="63">
        <v>9.6120000000000001</v>
      </c>
      <c r="N25" s="20">
        <v>0.14230000000000001</v>
      </c>
      <c r="O25" s="89">
        <v>0.185</v>
      </c>
      <c r="P25" s="20"/>
      <c r="Q25" s="41"/>
      <c r="R25" s="20"/>
      <c r="T25" s="47">
        <f t="shared" si="1"/>
        <v>-0.23967125721901389</v>
      </c>
      <c r="U25" s="80">
        <f t="shared" si="2"/>
        <v>-0.71862269641125121</v>
      </c>
      <c r="V25" s="80">
        <f t="shared" si="3"/>
        <v>-0.7086974615064503</v>
      </c>
      <c r="W25" s="47" t="s">
        <v>50</v>
      </c>
      <c r="X25" s="47">
        <f t="shared" si="0"/>
        <v>-0.68054054054054058</v>
      </c>
      <c r="Y25" s="22" t="s">
        <v>50</v>
      </c>
      <c r="Z25" s="42"/>
      <c r="AA25" s="20"/>
    </row>
    <row r="26" spans="1:27" x14ac:dyDescent="0.25">
      <c r="A26" s="21" t="s">
        <v>30</v>
      </c>
      <c r="B26" s="20">
        <v>49031</v>
      </c>
      <c r="C26" s="15">
        <v>17.690000000000001</v>
      </c>
      <c r="D26" s="65">
        <v>1.8879999999999999</v>
      </c>
      <c r="E26" s="65">
        <v>1.7949999999999999</v>
      </c>
      <c r="F26" s="7" t="s">
        <v>50</v>
      </c>
      <c r="G26" s="61">
        <v>3.3399999999999999E-2</v>
      </c>
      <c r="H26" s="7">
        <v>31.22</v>
      </c>
      <c r="I26" s="37"/>
      <c r="J26" s="15"/>
      <c r="K26" s="65">
        <v>81.17</v>
      </c>
      <c r="L26" s="65">
        <v>41.63</v>
      </c>
      <c r="M26" s="65">
        <v>38.36</v>
      </c>
      <c r="N26" s="20">
        <v>0.53749999999999998</v>
      </c>
      <c r="O26" s="89">
        <v>0.67300000000000004</v>
      </c>
      <c r="P26" s="23"/>
      <c r="R26" s="20"/>
      <c r="T26" s="72">
        <f t="shared" si="1"/>
        <v>-0.78206233830232852</v>
      </c>
      <c r="U26" s="81">
        <f t="shared" si="2"/>
        <v>-0.95464809031948117</v>
      </c>
      <c r="V26" s="81">
        <f t="shared" si="3"/>
        <v>-0.95320646506777884</v>
      </c>
      <c r="W26" s="47" t="s">
        <v>50</v>
      </c>
      <c r="X26" s="47">
        <f t="shared" si="0"/>
        <v>-0.9503714710252601</v>
      </c>
      <c r="Y26" s="22" t="s">
        <v>50</v>
      </c>
      <c r="Z26" s="42"/>
      <c r="AA26" s="20"/>
    </row>
    <row r="27" spans="1:27" x14ac:dyDescent="0.25">
      <c r="A27" s="21" t="s">
        <v>31</v>
      </c>
      <c r="B27" s="20">
        <v>49033</v>
      </c>
      <c r="C27" s="15">
        <v>96.9</v>
      </c>
      <c r="D27" s="65">
        <v>23.66</v>
      </c>
      <c r="E27" s="15">
        <v>22</v>
      </c>
      <c r="F27" s="7" t="s">
        <v>50</v>
      </c>
      <c r="G27" s="61">
        <v>0.31369999999999998</v>
      </c>
      <c r="H27" s="8">
        <v>607.29999999999995</v>
      </c>
      <c r="I27" s="36"/>
      <c r="J27" s="15"/>
      <c r="K27" s="65">
        <v>131.69999999999999</v>
      </c>
      <c r="L27" s="65">
        <v>41.21</v>
      </c>
      <c r="M27" s="65">
        <v>38.14</v>
      </c>
      <c r="N27" s="20">
        <v>5.2600000000000001E-2</v>
      </c>
      <c r="O27" s="89">
        <v>0.67900000000000005</v>
      </c>
      <c r="P27" s="20"/>
      <c r="R27" s="20"/>
      <c r="T27" s="72">
        <f t="shared" si="1"/>
        <v>-0.2642369020501138</v>
      </c>
      <c r="U27" s="81">
        <f t="shared" si="2"/>
        <v>-0.42586750788643535</v>
      </c>
      <c r="V27" s="81">
        <f t="shared" si="3"/>
        <v>-0.42317776612480335</v>
      </c>
      <c r="W27" s="47" t="s">
        <v>50</v>
      </c>
      <c r="X27" s="47">
        <f t="shared" ref="X27:Y40" si="4" xml:space="preserve"> (G27 - O27)/O27</f>
        <v>-0.53799705449189994</v>
      </c>
      <c r="Y27" s="22" t="s">
        <v>50</v>
      </c>
      <c r="Z27" s="42"/>
      <c r="AA27" s="20"/>
    </row>
    <row r="28" spans="1:27" x14ac:dyDescent="0.25">
      <c r="A28" s="21" t="s">
        <v>32</v>
      </c>
      <c r="B28" s="20">
        <v>49035</v>
      </c>
      <c r="C28" s="5">
        <v>2730</v>
      </c>
      <c r="D28" s="4">
        <v>315.60000000000002</v>
      </c>
      <c r="E28" s="4">
        <v>299.8</v>
      </c>
      <c r="F28" s="7" t="s">
        <v>50</v>
      </c>
      <c r="G28" s="60">
        <v>6.84</v>
      </c>
      <c r="H28" s="5">
        <v>2818</v>
      </c>
      <c r="I28" s="36"/>
      <c r="J28" s="1"/>
      <c r="K28" s="67">
        <v>2783</v>
      </c>
      <c r="L28" s="64">
        <v>300.7</v>
      </c>
      <c r="M28" s="64">
        <v>286.3</v>
      </c>
      <c r="N28" s="16">
        <v>4.7560000000000002</v>
      </c>
      <c r="O28" s="54">
        <v>11.25</v>
      </c>
      <c r="P28" s="20"/>
      <c r="R28" s="20"/>
      <c r="T28" s="22">
        <f t="shared" si="1"/>
        <v>-1.9044196909809557E-2</v>
      </c>
      <c r="U28" s="22">
        <f t="shared" si="2"/>
        <v>4.9551047555703477E-2</v>
      </c>
      <c r="V28" s="22">
        <f t="shared" si="3"/>
        <v>4.7153335661893114E-2</v>
      </c>
      <c r="W28" s="22" t="s">
        <v>50</v>
      </c>
      <c r="X28" s="46">
        <f t="shared" si="4"/>
        <v>-0.39200000000000002</v>
      </c>
      <c r="Y28" s="22" t="s">
        <v>50</v>
      </c>
      <c r="Z28" s="42"/>
      <c r="AA28" s="20"/>
    </row>
    <row r="29" spans="1:27" x14ac:dyDescent="0.25">
      <c r="A29" s="21" t="s">
        <v>33</v>
      </c>
      <c r="B29" s="20">
        <v>49037</v>
      </c>
      <c r="C29" s="8">
        <v>102.9</v>
      </c>
      <c r="D29" s="54">
        <v>20.82</v>
      </c>
      <c r="E29" s="54">
        <v>19.37</v>
      </c>
      <c r="F29" s="7" t="s">
        <v>50</v>
      </c>
      <c r="G29" s="61">
        <v>0.27800000000000002</v>
      </c>
      <c r="H29" s="8">
        <v>534.1</v>
      </c>
      <c r="I29" s="36"/>
      <c r="J29" s="12"/>
      <c r="K29" s="20">
        <v>98.85</v>
      </c>
      <c r="L29" s="82">
        <v>14.86</v>
      </c>
      <c r="M29" s="82">
        <v>13.88</v>
      </c>
      <c r="N29" s="20">
        <v>0.19389999999999999</v>
      </c>
      <c r="O29" s="54">
        <v>0.27710000000000001</v>
      </c>
      <c r="P29" s="20"/>
      <c r="R29" s="20"/>
      <c r="T29" s="22">
        <f t="shared" si="1"/>
        <v>4.0971168437025911E-2</v>
      </c>
      <c r="U29" s="46">
        <f t="shared" si="2"/>
        <v>0.4010767160161508</v>
      </c>
      <c r="V29" s="46">
        <f t="shared" si="3"/>
        <v>0.39553314121037464</v>
      </c>
      <c r="W29" s="22" t="s">
        <v>50</v>
      </c>
      <c r="X29" s="22">
        <f t="shared" si="4"/>
        <v>3.2479249368459469E-3</v>
      </c>
      <c r="Y29" s="22" t="s">
        <v>50</v>
      </c>
      <c r="Z29" s="42"/>
      <c r="AA29" s="20"/>
    </row>
    <row r="30" spans="1:27" x14ac:dyDescent="0.25">
      <c r="A30" s="21" t="s">
        <v>34</v>
      </c>
      <c r="B30" s="20">
        <v>49039</v>
      </c>
      <c r="C30" s="8">
        <v>107.9</v>
      </c>
      <c r="D30" s="7">
        <v>16.32</v>
      </c>
      <c r="E30" s="4">
        <v>15.38</v>
      </c>
      <c r="F30" s="7" t="s">
        <v>50</v>
      </c>
      <c r="G30" s="61">
        <v>0.2399</v>
      </c>
      <c r="H30" s="8">
        <v>292.7</v>
      </c>
      <c r="I30" s="36"/>
      <c r="J30" s="12"/>
      <c r="K30" s="20">
        <v>107.3</v>
      </c>
      <c r="L30" s="20">
        <v>13.53</v>
      </c>
      <c r="M30" s="20">
        <v>12.81</v>
      </c>
      <c r="N30" s="20">
        <v>0.1825</v>
      </c>
      <c r="O30" s="54">
        <v>0.25219999999999998</v>
      </c>
      <c r="P30" s="16"/>
      <c r="R30" s="20"/>
      <c r="T30" s="22">
        <f t="shared" si="1"/>
        <v>5.5917986952470503E-3</v>
      </c>
      <c r="U30" s="80">
        <f t="shared" si="2"/>
        <v>0.20620842572062092</v>
      </c>
      <c r="V30" s="47">
        <f t="shared" si="3"/>
        <v>0.20062451209992194</v>
      </c>
      <c r="W30" s="22" t="s">
        <v>50</v>
      </c>
      <c r="X30" s="22">
        <f t="shared" si="4"/>
        <v>-4.8770816812053842E-2</v>
      </c>
      <c r="Y30" s="22" t="s">
        <v>50</v>
      </c>
      <c r="Z30" s="42"/>
      <c r="AA30" s="20"/>
    </row>
    <row r="31" spans="1:27" x14ac:dyDescent="0.25">
      <c r="A31" s="21" t="s">
        <v>35</v>
      </c>
      <c r="B31" s="20">
        <v>49041</v>
      </c>
      <c r="C31" s="8">
        <v>202.2</v>
      </c>
      <c r="D31" s="4">
        <v>34.65</v>
      </c>
      <c r="E31" s="4">
        <v>32.75</v>
      </c>
      <c r="F31" s="7" t="s">
        <v>50</v>
      </c>
      <c r="G31" s="61">
        <v>0.373</v>
      </c>
      <c r="H31" s="8">
        <v>496.8</v>
      </c>
      <c r="I31" s="36"/>
      <c r="J31" s="12"/>
      <c r="K31" s="3">
        <v>204.5</v>
      </c>
      <c r="L31" s="20">
        <v>30.53</v>
      </c>
      <c r="M31" s="20">
        <v>28.93</v>
      </c>
      <c r="N31" s="20">
        <v>0.33289999999999997</v>
      </c>
      <c r="O31" s="54">
        <v>0.45590000000000003</v>
      </c>
      <c r="P31" s="20"/>
      <c r="R31" s="20"/>
      <c r="T31" s="22">
        <f t="shared" si="1"/>
        <v>-1.124694376528123E-2</v>
      </c>
      <c r="U31" s="22">
        <f t="shared" si="2"/>
        <v>0.13494923026531272</v>
      </c>
      <c r="V31" s="22">
        <f t="shared" si="3"/>
        <v>0.13204286208088489</v>
      </c>
      <c r="W31" s="22" t="s">
        <v>50</v>
      </c>
      <c r="X31" s="22">
        <f t="shared" si="4"/>
        <v>-0.18183812239526218</v>
      </c>
      <c r="Y31" s="22" t="s">
        <v>50</v>
      </c>
      <c r="Z31" s="42"/>
      <c r="AA31" s="20"/>
    </row>
    <row r="32" spans="1:27" x14ac:dyDescent="0.25">
      <c r="A32" s="21" t="s">
        <v>36</v>
      </c>
      <c r="B32" s="20">
        <v>49043</v>
      </c>
      <c r="C32" s="8">
        <v>227.1</v>
      </c>
      <c r="D32" s="84">
        <v>39.89</v>
      </c>
      <c r="E32" s="85">
        <v>37.5</v>
      </c>
      <c r="F32" s="7" t="s">
        <v>50</v>
      </c>
      <c r="G32" s="61">
        <v>0.58919999999999995</v>
      </c>
      <c r="H32" s="8">
        <v>743.5</v>
      </c>
      <c r="I32" s="36"/>
      <c r="J32" s="12"/>
      <c r="K32" s="3">
        <v>215.6</v>
      </c>
      <c r="L32" s="48">
        <v>27.11</v>
      </c>
      <c r="M32" s="48">
        <v>25.72</v>
      </c>
      <c r="N32" s="20">
        <v>0.38779999999999998</v>
      </c>
      <c r="O32" s="54">
        <v>0.52769999999999995</v>
      </c>
      <c r="P32" s="20"/>
      <c r="R32" s="20"/>
      <c r="T32" s="22">
        <f t="shared" si="1"/>
        <v>5.3339517625231911E-2</v>
      </c>
      <c r="U32" s="46">
        <f t="shared" si="2"/>
        <v>0.47141276281814831</v>
      </c>
      <c r="V32" s="46">
        <f t="shared" si="3"/>
        <v>0.45800933125972015</v>
      </c>
      <c r="W32" s="22" t="s">
        <v>50</v>
      </c>
      <c r="X32" s="22">
        <f t="shared" si="4"/>
        <v>0.11654349061967027</v>
      </c>
      <c r="Y32" s="22" t="s">
        <v>50</v>
      </c>
      <c r="Z32" s="42"/>
      <c r="AA32" s="20"/>
    </row>
    <row r="33" spans="1:27" x14ac:dyDescent="0.25">
      <c r="A33" s="21" t="s">
        <v>37</v>
      </c>
      <c r="B33" s="20">
        <v>49045</v>
      </c>
      <c r="C33" s="8">
        <v>251.7</v>
      </c>
      <c r="D33" s="4">
        <v>22.39</v>
      </c>
      <c r="E33" s="4">
        <v>21.13</v>
      </c>
      <c r="F33" s="7" t="s">
        <v>50</v>
      </c>
      <c r="G33" s="61">
        <v>0.5766</v>
      </c>
      <c r="H33" s="8">
        <v>500.6</v>
      </c>
      <c r="I33" s="36"/>
      <c r="J33" s="12"/>
      <c r="K33" s="20">
        <v>248.9</v>
      </c>
      <c r="L33" s="20">
        <v>20.239999999999998</v>
      </c>
      <c r="M33" s="20">
        <v>19.16</v>
      </c>
      <c r="N33" s="20">
        <v>0.39360000000000001</v>
      </c>
      <c r="O33" s="54">
        <v>0.6169</v>
      </c>
      <c r="P33" s="20"/>
      <c r="R33" s="20"/>
      <c r="T33" s="22">
        <f t="shared" si="1"/>
        <v>1.1249497790277152E-2</v>
      </c>
      <c r="U33" s="22">
        <f t="shared" si="2"/>
        <v>0.10622529644268786</v>
      </c>
      <c r="V33" s="22">
        <f t="shared" si="3"/>
        <v>0.1028183716075156</v>
      </c>
      <c r="W33" s="22" t="s">
        <v>50</v>
      </c>
      <c r="X33" s="22">
        <f t="shared" si="4"/>
        <v>-6.5326633165829151E-2</v>
      </c>
      <c r="Y33" s="22" t="s">
        <v>50</v>
      </c>
      <c r="Z33" s="42"/>
      <c r="AA33" s="20"/>
    </row>
    <row r="34" spans="1:27" x14ac:dyDescent="0.25">
      <c r="A34" s="21" t="s">
        <v>38</v>
      </c>
      <c r="B34" s="20">
        <v>49047</v>
      </c>
      <c r="C34" s="86">
        <v>161.1</v>
      </c>
      <c r="D34" s="20">
        <v>17.989999999999998</v>
      </c>
      <c r="E34" s="20">
        <v>17.05</v>
      </c>
      <c r="F34" s="10" t="s">
        <v>50</v>
      </c>
      <c r="G34" s="87">
        <v>0.34739999999999999</v>
      </c>
      <c r="H34" s="8">
        <v>261.3</v>
      </c>
      <c r="I34" s="36"/>
      <c r="J34" s="12"/>
      <c r="K34" s="59">
        <v>120.4</v>
      </c>
      <c r="L34" s="20">
        <v>14.68</v>
      </c>
      <c r="M34" s="20">
        <v>13.91</v>
      </c>
      <c r="N34" s="23">
        <v>0.214</v>
      </c>
      <c r="O34" s="89">
        <v>0.30099999999999999</v>
      </c>
      <c r="P34" s="20"/>
      <c r="R34" s="20"/>
      <c r="T34" s="46">
        <f t="shared" si="1"/>
        <v>0.33803986710963446</v>
      </c>
      <c r="U34" s="22">
        <f t="shared" si="2"/>
        <v>0.22547683923705714</v>
      </c>
      <c r="V34" s="22">
        <f t="shared" si="3"/>
        <v>0.22573687994248745</v>
      </c>
      <c r="W34" s="22" t="s">
        <v>50</v>
      </c>
      <c r="X34" s="22">
        <f t="shared" si="4"/>
        <v>0.15415282392026577</v>
      </c>
      <c r="Y34" s="22" t="s">
        <v>50</v>
      </c>
      <c r="Z34" s="42"/>
      <c r="AA34" s="20"/>
    </row>
    <row r="35" spans="1:27" x14ac:dyDescent="0.25">
      <c r="A35" s="21" t="s">
        <v>39</v>
      </c>
      <c r="B35" s="20">
        <v>49049</v>
      </c>
      <c r="C35" s="5">
        <v>1340</v>
      </c>
      <c r="D35" s="20">
        <v>156.6</v>
      </c>
      <c r="E35" s="20">
        <v>148.9</v>
      </c>
      <c r="F35" s="10" t="s">
        <v>50</v>
      </c>
      <c r="G35" s="88">
        <v>2.8889999999999998</v>
      </c>
      <c r="H35" s="5">
        <v>1534</v>
      </c>
      <c r="I35" s="36"/>
      <c r="J35" s="1"/>
      <c r="K35" s="11">
        <v>1337</v>
      </c>
      <c r="L35" s="3">
        <v>142</v>
      </c>
      <c r="M35" s="20">
        <v>135.4</v>
      </c>
      <c r="N35" s="16">
        <v>2.1909999999999998</v>
      </c>
      <c r="O35" s="90">
        <v>3.11</v>
      </c>
      <c r="P35" s="20"/>
      <c r="R35" s="20"/>
      <c r="T35" s="22">
        <f t="shared" si="1"/>
        <v>2.243829468960359E-3</v>
      </c>
      <c r="U35" s="22">
        <f t="shared" si="2"/>
        <v>0.10281690140845066</v>
      </c>
      <c r="V35" s="22">
        <f t="shared" si="3"/>
        <v>9.9704579025110776E-2</v>
      </c>
      <c r="W35" s="22" t="s">
        <v>50</v>
      </c>
      <c r="X35" s="22">
        <f t="shared" si="4"/>
        <v>-7.1061093247588455E-2</v>
      </c>
      <c r="Y35" s="22" t="s">
        <v>50</v>
      </c>
      <c r="Z35" s="42"/>
      <c r="AA35" s="20"/>
    </row>
    <row r="36" spans="1:27" x14ac:dyDescent="0.25">
      <c r="A36" s="21" t="s">
        <v>40</v>
      </c>
      <c r="B36" s="20">
        <v>49051</v>
      </c>
      <c r="C36" s="8">
        <v>125.8</v>
      </c>
      <c r="D36" s="83">
        <v>20.8</v>
      </c>
      <c r="E36" s="82">
        <v>19.559999999999999</v>
      </c>
      <c r="F36" s="10" t="s">
        <v>50</v>
      </c>
      <c r="G36" s="87">
        <v>0.34870000000000001</v>
      </c>
      <c r="H36" s="8">
        <v>456.6</v>
      </c>
      <c r="I36" s="36"/>
      <c r="J36" s="12"/>
      <c r="K36" s="3">
        <v>117.9</v>
      </c>
      <c r="L36" s="58">
        <v>13.1</v>
      </c>
      <c r="M36" s="48">
        <v>12.46</v>
      </c>
      <c r="N36" s="20">
        <v>0.20830000000000001</v>
      </c>
      <c r="O36" s="54">
        <v>0.28649999999999998</v>
      </c>
      <c r="P36" s="20"/>
      <c r="R36" s="20"/>
      <c r="T36" s="22">
        <f t="shared" si="1"/>
        <v>6.7005937234944787E-2</v>
      </c>
      <c r="U36" s="46">
        <f t="shared" si="2"/>
        <v>0.58778625954198482</v>
      </c>
      <c r="V36" s="46">
        <f t="shared" si="3"/>
        <v>0.56982343499197408</v>
      </c>
      <c r="W36" s="22" t="s">
        <v>50</v>
      </c>
      <c r="X36" s="22">
        <f t="shared" si="4"/>
        <v>0.21710296684118688</v>
      </c>
      <c r="Y36" s="22" t="s">
        <v>50</v>
      </c>
      <c r="Z36" s="42"/>
      <c r="AA36" s="20"/>
    </row>
    <row r="37" spans="1:27" x14ac:dyDescent="0.25">
      <c r="A37" s="21" t="s">
        <v>41</v>
      </c>
      <c r="B37" s="20">
        <v>49053</v>
      </c>
      <c r="C37" s="8">
        <v>570.20000000000005</v>
      </c>
      <c r="D37" s="20">
        <v>94.65</v>
      </c>
      <c r="E37" s="20">
        <v>89.23</v>
      </c>
      <c r="F37" s="10" t="s">
        <v>50</v>
      </c>
      <c r="G37" s="88">
        <v>1.302</v>
      </c>
      <c r="H37" s="5">
        <v>1371</v>
      </c>
      <c r="I37" s="38"/>
      <c r="J37" s="1"/>
      <c r="K37" s="3">
        <v>568</v>
      </c>
      <c r="L37" s="20">
        <v>78.12</v>
      </c>
      <c r="M37" s="20">
        <v>73.97</v>
      </c>
      <c r="N37" s="20">
        <v>1.0649999999999999</v>
      </c>
      <c r="O37" s="54">
        <v>1.4550000000000001</v>
      </c>
      <c r="P37" s="20"/>
      <c r="R37" s="20"/>
      <c r="T37" s="22">
        <f t="shared" si="1"/>
        <v>3.8732394366197986E-3</v>
      </c>
      <c r="U37" s="22">
        <f t="shared" si="2"/>
        <v>0.21159754224270352</v>
      </c>
      <c r="V37" s="22">
        <f t="shared" si="3"/>
        <v>0.20629985129106401</v>
      </c>
      <c r="W37" s="22" t="s">
        <v>50</v>
      </c>
      <c r="X37" s="22">
        <f t="shared" si="4"/>
        <v>-0.10515463917525775</v>
      </c>
      <c r="Y37" s="22" t="s">
        <v>50</v>
      </c>
      <c r="Z37" s="42"/>
      <c r="AA37" s="20"/>
    </row>
    <row r="38" spans="1:27" x14ac:dyDescent="0.25">
      <c r="A38" s="21" t="s">
        <v>42</v>
      </c>
      <c r="B38" s="20">
        <v>49055</v>
      </c>
      <c r="C38" s="7">
        <v>35.22</v>
      </c>
      <c r="D38" s="65">
        <v>11.97</v>
      </c>
      <c r="E38" s="65">
        <v>11.12</v>
      </c>
      <c r="F38" s="10" t="s">
        <v>50</v>
      </c>
      <c r="G38" s="87">
        <v>0.1074</v>
      </c>
      <c r="H38" s="8">
        <v>288</v>
      </c>
      <c r="I38" s="37"/>
      <c r="J38" s="15"/>
      <c r="K38" s="20">
        <v>34.14</v>
      </c>
      <c r="L38" s="65">
        <v>8.0489999999999995</v>
      </c>
      <c r="M38" s="65">
        <v>7.5060000000000002</v>
      </c>
      <c r="N38" s="20">
        <v>8.1799999999999998E-2</v>
      </c>
      <c r="O38" s="54">
        <v>0.10680000000000001</v>
      </c>
      <c r="P38" s="20"/>
      <c r="R38" s="20"/>
      <c r="T38" s="22">
        <f t="shared" si="1"/>
        <v>3.1634446397188001E-2</v>
      </c>
      <c r="U38" s="81">
        <f t="shared" si="2"/>
        <v>0.48714125978382428</v>
      </c>
      <c r="V38" s="81">
        <f t="shared" si="3"/>
        <v>0.48148148148148134</v>
      </c>
      <c r="W38" s="22" t="s">
        <v>50</v>
      </c>
      <c r="X38" s="22">
        <f t="shared" si="4"/>
        <v>5.6179775280897886E-3</v>
      </c>
      <c r="Y38" s="22" t="s">
        <v>50</v>
      </c>
      <c r="Z38" s="42"/>
      <c r="AA38" s="20"/>
    </row>
    <row r="39" spans="1:27" x14ac:dyDescent="0.25">
      <c r="A39" s="21" t="s">
        <v>43</v>
      </c>
      <c r="B39" s="20">
        <v>49057</v>
      </c>
      <c r="C39" s="13">
        <v>592.79999999999995</v>
      </c>
      <c r="D39" s="20">
        <v>79.98</v>
      </c>
      <c r="E39" s="20">
        <v>75.56</v>
      </c>
      <c r="F39" s="10" t="s">
        <v>50</v>
      </c>
      <c r="G39" s="88">
        <v>1.5449999999999999</v>
      </c>
      <c r="H39" s="5">
        <v>1157</v>
      </c>
      <c r="I39" s="38"/>
      <c r="J39" s="1"/>
      <c r="K39" s="3">
        <v>574.6</v>
      </c>
      <c r="L39" s="20">
        <v>64.08</v>
      </c>
      <c r="M39" s="20">
        <v>60.86</v>
      </c>
      <c r="N39" s="20">
        <v>0.98819999999999997</v>
      </c>
      <c r="O39" s="54">
        <v>1.423</v>
      </c>
      <c r="P39" s="20"/>
      <c r="R39" s="20"/>
      <c r="T39" s="22">
        <f t="shared" si="1"/>
        <v>3.1674208144796261E-2</v>
      </c>
      <c r="U39" s="22">
        <f t="shared" si="2"/>
        <v>0.24812734082397014</v>
      </c>
      <c r="V39" s="22">
        <f t="shared" si="3"/>
        <v>0.24153795596450875</v>
      </c>
      <c r="W39" s="22" t="s">
        <v>50</v>
      </c>
      <c r="X39" s="22">
        <f t="shared" si="4"/>
        <v>8.5734364019676657E-2</v>
      </c>
      <c r="Y39" s="22" t="s">
        <v>50</v>
      </c>
      <c r="Z39" s="42"/>
      <c r="AA39" s="20"/>
    </row>
    <row r="40" spans="1:27" x14ac:dyDescent="0.25">
      <c r="A40" s="24" t="s">
        <v>46</v>
      </c>
      <c r="C40" s="25">
        <f xml:space="preserve"> SUM(C11:C39)</f>
        <v>9838.1099999999988</v>
      </c>
      <c r="D40" s="25">
        <f xml:space="preserve"> SUM(D11:D39)</f>
        <v>1295.0550000000003</v>
      </c>
      <c r="E40" s="25">
        <f xml:space="preserve"> SUM(E11:E39)</f>
        <v>1224.0219999999997</v>
      </c>
      <c r="F40" s="32" t="s">
        <v>50</v>
      </c>
      <c r="G40" s="32">
        <f t="shared" ref="G40:H40" si="5" xml:space="preserve"> SUM(G11:G39)</f>
        <v>23.284599999999998</v>
      </c>
      <c r="H40" s="25">
        <f t="shared" si="5"/>
        <v>18949.39</v>
      </c>
      <c r="I40" s="39"/>
      <c r="J40" s="11"/>
      <c r="K40" s="25">
        <f t="shared" ref="K40:O40" si="6" xml:space="preserve"> SUM(K11:K39)</f>
        <v>9861.7200000000012</v>
      </c>
      <c r="L40" s="25">
        <f t="shared" si="6"/>
        <v>1183.4739999999997</v>
      </c>
      <c r="M40" s="25">
        <f t="shared" si="6"/>
        <v>1120.9989999999998</v>
      </c>
      <c r="N40" s="32">
        <f t="shared" si="6"/>
        <v>16.294799999999999</v>
      </c>
      <c r="O40" s="32">
        <f t="shared" si="6"/>
        <v>29.8245</v>
      </c>
      <c r="P40" s="25">
        <v>17747</v>
      </c>
      <c r="Q40" s="39"/>
      <c r="R40" s="11"/>
      <c r="T40" s="27">
        <f t="shared" si="1"/>
        <v>-2.3941056935303778E-3</v>
      </c>
      <c r="U40" s="27">
        <f t="shared" si="2"/>
        <v>9.4282595139395214E-2</v>
      </c>
      <c r="V40" s="27">
        <f t="shared" si="3"/>
        <v>9.1902847370961022E-2</v>
      </c>
      <c r="W40" s="22" t="s">
        <v>50</v>
      </c>
      <c r="X40" s="27">
        <f t="shared" si="4"/>
        <v>-0.21927945145769429</v>
      </c>
      <c r="Y40" s="27">
        <f t="shared" si="4"/>
        <v>6.7751732687214711E-2</v>
      </c>
      <c r="Z40" s="42"/>
      <c r="AA40" s="20"/>
    </row>
    <row r="41" spans="1:27" x14ac:dyDescent="0.25">
      <c r="E41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T28" sqref="T28"/>
    </sheetView>
  </sheetViews>
  <sheetFormatPr defaultRowHeight="15" x14ac:dyDescent="0.25"/>
  <cols>
    <col min="1" max="1" width="11.5703125" style="17" bestFit="1" customWidth="1"/>
    <col min="2" max="8" width="9.140625" style="17"/>
    <col min="9" max="9" width="9.140625" style="31"/>
    <col min="10" max="16" width="9.140625" style="17"/>
    <col min="17" max="17" width="9.140625" style="31"/>
    <col min="18" max="25" width="9.140625" style="17"/>
    <col min="26" max="26" width="9.140625" style="31"/>
    <col min="27" max="27" width="10.5703125" style="31" bestFit="1" customWidth="1"/>
    <col min="28" max="16384" width="9.140625" style="17"/>
  </cols>
  <sheetData>
    <row r="1" spans="1:27" x14ac:dyDescent="0.25">
      <c r="A1" s="17" t="s">
        <v>0</v>
      </c>
    </row>
    <row r="2" spans="1:27" x14ac:dyDescent="0.25">
      <c r="A2" s="17" t="s">
        <v>55</v>
      </c>
    </row>
    <row r="3" spans="1:27" x14ac:dyDescent="0.25">
      <c r="A3" s="29">
        <v>43269</v>
      </c>
    </row>
    <row r="5" spans="1:27" x14ac:dyDescent="0.25">
      <c r="C5" s="18" t="s">
        <v>13</v>
      </c>
      <c r="D5" s="19"/>
      <c r="E5" s="19"/>
      <c r="F5" s="19"/>
      <c r="G5" s="19"/>
      <c r="H5" s="19"/>
      <c r="J5" s="19"/>
      <c r="K5" s="18" t="s">
        <v>44</v>
      </c>
      <c r="L5" s="19"/>
      <c r="M5" s="19"/>
      <c r="N5" s="19"/>
      <c r="O5" s="19"/>
      <c r="P5" s="19"/>
      <c r="R5" s="19"/>
      <c r="T5" s="18" t="s">
        <v>51</v>
      </c>
      <c r="U5" s="19"/>
      <c r="V5" s="19"/>
      <c r="W5" s="19"/>
      <c r="X5" s="19"/>
      <c r="Y5" s="19"/>
    </row>
    <row r="6" spans="1:27" x14ac:dyDescent="0.25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8</v>
      </c>
      <c r="G6" s="20" t="s">
        <v>7</v>
      </c>
      <c r="H6" s="20" t="s">
        <v>14</v>
      </c>
      <c r="K6" s="20" t="s">
        <v>4</v>
      </c>
      <c r="L6" s="20" t="s">
        <v>5</v>
      </c>
      <c r="M6" s="20" t="s">
        <v>6</v>
      </c>
      <c r="N6" s="20" t="s">
        <v>8</v>
      </c>
      <c r="O6" s="20" t="s">
        <v>7</v>
      </c>
      <c r="P6" s="20" t="s">
        <v>14</v>
      </c>
      <c r="R6" s="20"/>
      <c r="T6" s="20" t="s">
        <v>4</v>
      </c>
      <c r="U6" s="20" t="s">
        <v>5</v>
      </c>
      <c r="V6" s="20" t="s">
        <v>6</v>
      </c>
      <c r="W6" s="20" t="s">
        <v>8</v>
      </c>
      <c r="X6" s="20" t="s">
        <v>7</v>
      </c>
      <c r="Y6" s="20" t="s">
        <v>14</v>
      </c>
      <c r="AA6" s="31" t="s">
        <v>57</v>
      </c>
    </row>
    <row r="7" spans="1:27" x14ac:dyDescent="0.25">
      <c r="A7" s="20"/>
      <c r="B7" s="20"/>
      <c r="C7" s="20"/>
      <c r="D7" s="20" t="s">
        <v>53</v>
      </c>
      <c r="E7" s="20" t="s">
        <v>53</v>
      </c>
      <c r="F7" s="20"/>
      <c r="G7" s="20"/>
      <c r="H7" s="20"/>
      <c r="K7" s="20"/>
      <c r="L7" s="20" t="s">
        <v>53</v>
      </c>
      <c r="M7" s="20" t="s">
        <v>53</v>
      </c>
      <c r="N7" s="20"/>
      <c r="O7" s="20"/>
      <c r="P7" s="20" t="s">
        <v>54</v>
      </c>
      <c r="R7" s="20"/>
      <c r="T7" s="20"/>
      <c r="U7" s="20" t="s">
        <v>53</v>
      </c>
      <c r="V7" s="20" t="s">
        <v>53</v>
      </c>
      <c r="W7" s="20"/>
      <c r="X7" s="20"/>
      <c r="Y7" s="20" t="s">
        <v>54</v>
      </c>
    </row>
    <row r="8" spans="1:27" x14ac:dyDescent="0.25">
      <c r="A8" s="20"/>
      <c r="B8" s="20"/>
      <c r="C8" s="20"/>
      <c r="D8" s="20"/>
      <c r="E8" s="20"/>
      <c r="F8" s="20"/>
      <c r="G8" s="20"/>
      <c r="H8" s="20"/>
      <c r="K8" s="20"/>
      <c r="L8" s="20"/>
      <c r="M8" s="20"/>
      <c r="N8" s="20"/>
      <c r="O8" s="20"/>
      <c r="P8" s="20" t="s">
        <v>48</v>
      </c>
      <c r="R8" s="20"/>
      <c r="T8" s="20"/>
      <c r="U8" s="20"/>
      <c r="V8" s="20"/>
      <c r="W8" s="20"/>
      <c r="X8" s="20"/>
      <c r="Y8" s="20" t="s">
        <v>48</v>
      </c>
    </row>
    <row r="9" spans="1:27" x14ac:dyDescent="0.25">
      <c r="A9" s="20"/>
      <c r="B9" s="20"/>
      <c r="C9" s="20"/>
      <c r="D9" s="20"/>
      <c r="E9" s="20"/>
      <c r="F9" s="20"/>
      <c r="G9" s="20"/>
      <c r="H9" s="20"/>
      <c r="J9" s="20"/>
      <c r="K9" s="20"/>
      <c r="L9" s="20"/>
      <c r="M9" s="20"/>
      <c r="N9" s="20"/>
      <c r="O9" s="20"/>
      <c r="P9" s="20"/>
      <c r="R9" s="20"/>
      <c r="T9" s="20"/>
      <c r="U9" s="20"/>
      <c r="V9" s="20"/>
      <c r="W9" s="20"/>
      <c r="X9" s="20"/>
      <c r="Y9" s="20"/>
    </row>
    <row r="10" spans="1:27" x14ac:dyDescent="0.25">
      <c r="A10" s="20"/>
      <c r="B10" s="20"/>
      <c r="C10" s="19" t="s">
        <v>45</v>
      </c>
      <c r="D10" s="19"/>
      <c r="E10" s="19"/>
      <c r="F10" s="19"/>
      <c r="G10" s="19"/>
      <c r="H10" s="19"/>
      <c r="J10" s="19"/>
      <c r="K10" s="19" t="s">
        <v>45</v>
      </c>
      <c r="L10" s="19"/>
      <c r="M10" s="19"/>
      <c r="N10" s="19"/>
      <c r="O10" s="19"/>
      <c r="P10" s="19"/>
      <c r="R10" s="20"/>
    </row>
    <row r="11" spans="1:27" x14ac:dyDescent="0.25">
      <c r="A11" s="21" t="s">
        <v>15</v>
      </c>
      <c r="B11" s="20">
        <v>49001</v>
      </c>
      <c r="C11" s="9">
        <v>3.2217884400000001E-2</v>
      </c>
      <c r="D11" s="23">
        <v>0.11002667399999999</v>
      </c>
      <c r="E11" s="23">
        <v>0.11002667399999999</v>
      </c>
      <c r="F11" s="10" t="s">
        <v>50</v>
      </c>
      <c r="G11" s="23">
        <v>4.9217555625000006E-2</v>
      </c>
      <c r="H11" s="14">
        <v>0.51783598694999999</v>
      </c>
      <c r="I11" s="33"/>
      <c r="J11" s="3"/>
      <c r="K11" s="23">
        <v>7.0699999999999999E-2</v>
      </c>
      <c r="L11" s="20">
        <v>0.22320000000000001</v>
      </c>
      <c r="M11" s="20">
        <v>0.15670000000000001</v>
      </c>
      <c r="N11" s="20" t="s">
        <v>50</v>
      </c>
      <c r="O11" s="23">
        <v>1.15E-2</v>
      </c>
      <c r="P11" s="20" t="s">
        <v>50</v>
      </c>
      <c r="R11" s="20"/>
      <c r="T11" s="22">
        <f xml:space="preserve"> (C11 - K11)/K11</f>
        <v>-0.54430149363507774</v>
      </c>
      <c r="U11" s="22">
        <f t="shared" ref="U11:X26" si="0" xml:space="preserve"> (D11 - L11)/L11</f>
        <v>-0.50704895161290331</v>
      </c>
      <c r="V11" s="22">
        <f t="shared" si="0"/>
        <v>-0.2978514741544353</v>
      </c>
      <c r="W11" s="22" t="s">
        <v>50</v>
      </c>
      <c r="X11" s="22">
        <f t="shared" si="0"/>
        <v>3.2797874456521749</v>
      </c>
      <c r="Y11" s="22" t="s">
        <v>50</v>
      </c>
      <c r="Z11" s="42"/>
    </row>
    <row r="12" spans="1:27" x14ac:dyDescent="0.25">
      <c r="A12" s="21" t="s">
        <v>16</v>
      </c>
      <c r="B12" s="20">
        <v>49003</v>
      </c>
      <c r="C12" s="14">
        <v>0.23959885776923076</v>
      </c>
      <c r="D12" s="23">
        <v>0.62132215884615383</v>
      </c>
      <c r="E12" s="23">
        <v>0.62132215884615383</v>
      </c>
      <c r="F12" s="10" t="s">
        <v>50</v>
      </c>
      <c r="G12" s="23">
        <v>0.2932722914038462</v>
      </c>
      <c r="H12" s="6">
        <v>4.4728493241153853</v>
      </c>
      <c r="I12" s="34"/>
      <c r="J12" s="3"/>
      <c r="K12" s="23">
        <v>0.37269999999999998</v>
      </c>
      <c r="L12" s="20">
        <v>1.1970000000000001</v>
      </c>
      <c r="M12" s="20">
        <v>0.83840000000000003</v>
      </c>
      <c r="N12" s="10" t="s">
        <v>50</v>
      </c>
      <c r="O12" s="20">
        <v>0.42270000000000002</v>
      </c>
      <c r="P12" s="20" t="s">
        <v>50</v>
      </c>
      <c r="R12" s="20"/>
      <c r="T12" s="22">
        <f t="shared" ref="T12:T40" si="1" xml:space="preserve"> (C12 - K12)/K12</f>
        <v>-0.35712675672328742</v>
      </c>
      <c r="U12" s="22">
        <f t="shared" ref="U12:U40" si="2" xml:space="preserve"> (D12 - L12)/L12</f>
        <v>-0.48093386896729007</v>
      </c>
      <c r="V12" s="22">
        <f t="shared" ref="V12:Y40" si="3" xml:space="preserve"> (E12 - M12)/M12</f>
        <v>-0.25891918076556081</v>
      </c>
      <c r="W12" s="22"/>
      <c r="X12" s="22">
        <f t="shared" si="0"/>
        <v>-0.306192828474459</v>
      </c>
      <c r="Y12" s="22" t="s">
        <v>50</v>
      </c>
      <c r="Z12" s="42"/>
    </row>
    <row r="13" spans="1:27" x14ac:dyDescent="0.25">
      <c r="A13" s="21" t="s">
        <v>17</v>
      </c>
      <c r="B13" s="20">
        <v>49005</v>
      </c>
      <c r="C13" s="6">
        <v>1.9381403220000002</v>
      </c>
      <c r="D13" s="16">
        <v>2.6965384273000002</v>
      </c>
      <c r="E13" s="16">
        <v>2.6965384273000002</v>
      </c>
      <c r="F13" s="10" t="s">
        <v>50</v>
      </c>
      <c r="G13" s="16">
        <v>1.4220118127250005</v>
      </c>
      <c r="H13" s="7">
        <v>43.039310118050011</v>
      </c>
      <c r="I13" s="34"/>
      <c r="J13" s="3"/>
      <c r="K13" s="16">
        <v>1.7849999999999999</v>
      </c>
      <c r="L13" s="20">
        <v>4.3559999999999999</v>
      </c>
      <c r="M13" s="16">
        <v>3.0939999999999999</v>
      </c>
      <c r="N13" s="20" t="s">
        <v>50</v>
      </c>
      <c r="O13" s="20">
        <v>1.8200000000000001E-2</v>
      </c>
      <c r="P13" s="20" t="s">
        <v>50</v>
      </c>
      <c r="R13" s="20"/>
      <c r="T13" s="22">
        <f t="shared" si="1"/>
        <v>8.5792897478991756E-2</v>
      </c>
      <c r="U13" s="22">
        <f t="shared" si="2"/>
        <v>-0.38095995700183649</v>
      </c>
      <c r="V13" s="22">
        <f t="shared" si="3"/>
        <v>-0.12846204676793785</v>
      </c>
      <c r="W13" s="22"/>
      <c r="X13" s="22">
        <f t="shared" si="0"/>
        <v>77.132517182692339</v>
      </c>
      <c r="Y13" s="22" t="s">
        <v>50</v>
      </c>
      <c r="Z13" s="42"/>
    </row>
    <row r="14" spans="1:27" x14ac:dyDescent="0.25">
      <c r="A14" s="21" t="s">
        <v>18</v>
      </c>
      <c r="B14" s="20">
        <v>49007</v>
      </c>
      <c r="C14" s="14">
        <v>0.18617677694999998</v>
      </c>
      <c r="D14" s="23">
        <v>0.13941314700000002</v>
      </c>
      <c r="E14" s="23">
        <v>0.13941314700000002</v>
      </c>
      <c r="F14" s="10" t="s">
        <v>50</v>
      </c>
      <c r="G14" s="23">
        <v>0.10306358624999999</v>
      </c>
      <c r="H14" s="6">
        <v>1.7489308708499998</v>
      </c>
      <c r="I14" s="34"/>
      <c r="J14" s="3"/>
      <c r="K14" s="20">
        <v>0.2271</v>
      </c>
      <c r="L14" s="20">
        <v>0.3594</v>
      </c>
      <c r="M14" s="20">
        <v>0.28439999999999999</v>
      </c>
      <c r="N14" s="10" t="s">
        <v>50</v>
      </c>
      <c r="O14" s="20">
        <v>4.3499999999999997E-2</v>
      </c>
      <c r="P14" s="20" t="s">
        <v>50</v>
      </c>
      <c r="R14" s="20"/>
      <c r="T14" s="22">
        <f t="shared" si="1"/>
        <v>-0.18019913276089833</v>
      </c>
      <c r="U14" s="22">
        <f t="shared" si="2"/>
        <v>-0.61209474958263765</v>
      </c>
      <c r="V14" s="22">
        <f t="shared" si="3"/>
        <v>-0.50979906118143448</v>
      </c>
      <c r="W14" s="22"/>
      <c r="X14" s="22">
        <f t="shared" si="0"/>
        <v>1.3692778448275862</v>
      </c>
      <c r="Y14" s="22" t="s">
        <v>50</v>
      </c>
      <c r="Z14" s="42"/>
    </row>
    <row r="15" spans="1:27" x14ac:dyDescent="0.25">
      <c r="A15" s="21" t="s">
        <v>19</v>
      </c>
      <c r="B15" s="20">
        <v>49009</v>
      </c>
      <c r="C15" s="14">
        <v>1.7094070349999997E-2</v>
      </c>
      <c r="D15" s="23">
        <v>5.6736360999999999E-2</v>
      </c>
      <c r="E15" s="23">
        <v>5.6736360999999999E-2</v>
      </c>
      <c r="F15" s="10" t="s">
        <v>50</v>
      </c>
      <c r="G15" s="23">
        <v>2.5514099375000002E-2</v>
      </c>
      <c r="H15" s="14">
        <v>0.27064049979999999</v>
      </c>
      <c r="I15" s="35"/>
      <c r="J15" s="10"/>
      <c r="K15" s="20">
        <v>0.12570000000000001</v>
      </c>
      <c r="L15" s="20">
        <v>0.1152</v>
      </c>
      <c r="M15" s="20">
        <v>0.1042</v>
      </c>
      <c r="N15" s="20" t="s">
        <v>50</v>
      </c>
      <c r="O15" s="20">
        <v>2.7799999999999998E-2</v>
      </c>
      <c r="P15" s="20" t="s">
        <v>50</v>
      </c>
      <c r="R15" s="20"/>
      <c r="T15" s="22">
        <f t="shared" si="1"/>
        <v>-0.86400898687350847</v>
      </c>
      <c r="U15" s="22">
        <f t="shared" si="2"/>
        <v>-0.50749686631944446</v>
      </c>
      <c r="V15" s="22">
        <f t="shared" si="3"/>
        <v>-0.45550517274472169</v>
      </c>
      <c r="W15" s="22"/>
      <c r="X15" s="22">
        <f t="shared" si="0"/>
        <v>-8.222664118705024E-2</v>
      </c>
      <c r="Y15" s="22" t="s">
        <v>50</v>
      </c>
      <c r="Z15" s="42"/>
    </row>
    <row r="16" spans="1:27" x14ac:dyDescent="0.25">
      <c r="A16" s="21" t="s">
        <v>20</v>
      </c>
      <c r="B16" s="20">
        <v>49011</v>
      </c>
      <c r="C16" s="7">
        <v>46.107415622584334</v>
      </c>
      <c r="D16" s="10">
        <v>11.624014373155759</v>
      </c>
      <c r="E16" s="16">
        <v>9.134014373155761</v>
      </c>
      <c r="F16" s="10" t="s">
        <v>50</v>
      </c>
      <c r="G16" s="16">
        <v>4.1552944304072579</v>
      </c>
      <c r="H16" s="7">
        <v>20.63935479463894</v>
      </c>
      <c r="I16" s="36"/>
      <c r="J16" s="11"/>
      <c r="K16" s="3">
        <v>121.9</v>
      </c>
      <c r="L16" s="20">
        <v>9.7639999999999993</v>
      </c>
      <c r="M16" s="20">
        <v>8.9079999999999995</v>
      </c>
      <c r="N16" s="10" t="s">
        <v>50</v>
      </c>
      <c r="O16" s="20">
        <v>11.56</v>
      </c>
      <c r="P16" s="20" t="s">
        <v>50</v>
      </c>
      <c r="Q16" s="40"/>
      <c r="R16" s="20"/>
      <c r="T16" s="22">
        <f t="shared" si="1"/>
        <v>-0.62176033123392671</v>
      </c>
      <c r="U16" s="22">
        <f t="shared" si="2"/>
        <v>0.19049717054032775</v>
      </c>
      <c r="V16" s="22">
        <f t="shared" si="3"/>
        <v>2.5372067035896E-2</v>
      </c>
      <c r="W16" s="22"/>
      <c r="X16" s="22">
        <f t="shared" si="0"/>
        <v>-0.64054546449764205</v>
      </c>
      <c r="Y16" s="22" t="s">
        <v>50</v>
      </c>
      <c r="Z16" s="42"/>
    </row>
    <row r="17" spans="1:27" x14ac:dyDescent="0.25">
      <c r="A17" s="21" t="s">
        <v>21</v>
      </c>
      <c r="B17" s="20">
        <v>49013</v>
      </c>
      <c r="C17" s="14">
        <v>4.4912859134999997E-2</v>
      </c>
      <c r="D17" s="23">
        <v>0.18061435433</v>
      </c>
      <c r="E17" s="23">
        <v>0.18061435433</v>
      </c>
      <c r="F17" s="10" t="s">
        <v>50</v>
      </c>
      <c r="G17" s="23">
        <v>7.8635126695000002E-2</v>
      </c>
      <c r="H17" s="14">
        <v>0.870018725135</v>
      </c>
      <c r="I17" s="34"/>
      <c r="J17" s="3"/>
      <c r="K17" s="20">
        <v>0.12609999999999999</v>
      </c>
      <c r="L17" s="20">
        <v>0.38240000000000002</v>
      </c>
      <c r="M17" s="20">
        <v>0.26960000000000001</v>
      </c>
      <c r="N17" s="20" t="s">
        <v>50</v>
      </c>
      <c r="O17" s="20">
        <v>2.12E-2</v>
      </c>
      <c r="P17" s="20" t="s">
        <v>50</v>
      </c>
      <c r="R17" s="20"/>
      <c r="T17" s="22">
        <f t="shared" si="1"/>
        <v>-0.64383141050753367</v>
      </c>
      <c r="U17" s="22">
        <f t="shared" si="2"/>
        <v>-0.52768212779811718</v>
      </c>
      <c r="V17" s="22">
        <f t="shared" si="3"/>
        <v>-0.33006545129821957</v>
      </c>
      <c r="W17" s="22"/>
      <c r="X17" s="22">
        <f t="shared" si="0"/>
        <v>2.7092040893867928</v>
      </c>
      <c r="Y17" s="22" t="s">
        <v>50</v>
      </c>
      <c r="Z17" s="42"/>
    </row>
    <row r="18" spans="1:27" x14ac:dyDescent="0.25">
      <c r="A18" s="21" t="s">
        <v>22</v>
      </c>
      <c r="B18" s="20">
        <v>49015</v>
      </c>
      <c r="C18" s="14">
        <v>0.11344272284999998</v>
      </c>
      <c r="D18" s="23">
        <v>0.17342941100000001</v>
      </c>
      <c r="E18" s="23">
        <v>0.17342941100000001</v>
      </c>
      <c r="F18" s="10" t="s">
        <v>50</v>
      </c>
      <c r="G18" s="23">
        <v>9.5124431874999998E-2</v>
      </c>
      <c r="H18" s="6">
        <v>1.2873186473</v>
      </c>
      <c r="I18" s="34"/>
      <c r="J18" s="3"/>
      <c r="K18" s="23">
        <v>0.16800000000000001</v>
      </c>
      <c r="L18" s="20">
        <v>0.38190000000000002</v>
      </c>
      <c r="M18" s="23">
        <v>0.28149999999999997</v>
      </c>
      <c r="N18" s="10" t="s">
        <v>50</v>
      </c>
      <c r="O18" s="23">
        <v>0.03</v>
      </c>
      <c r="P18" s="20" t="s">
        <v>50</v>
      </c>
      <c r="R18" s="20"/>
      <c r="T18" s="22">
        <f t="shared" si="1"/>
        <v>-0.32474569732142872</v>
      </c>
      <c r="U18" s="22">
        <f t="shared" si="2"/>
        <v>-0.54587742602775591</v>
      </c>
      <c r="V18" s="22">
        <f t="shared" si="3"/>
        <v>-0.38390973001776191</v>
      </c>
      <c r="W18" s="22"/>
      <c r="X18" s="22">
        <f t="shared" si="0"/>
        <v>2.1708143958333332</v>
      </c>
      <c r="Y18" s="22" t="s">
        <v>50</v>
      </c>
      <c r="Z18" s="42"/>
    </row>
    <row r="19" spans="1:27" x14ac:dyDescent="0.25">
      <c r="A19" s="21" t="s">
        <v>23</v>
      </c>
      <c r="B19" s="20">
        <v>49017</v>
      </c>
      <c r="C19" s="14">
        <v>0.10991767047857144</v>
      </c>
      <c r="D19" s="23">
        <v>0.22152972893571427</v>
      </c>
      <c r="E19" s="23">
        <v>0.22152972893571427</v>
      </c>
      <c r="F19" s="10" t="s">
        <v>50</v>
      </c>
      <c r="G19" s="23">
        <v>0.11131160455714287</v>
      </c>
      <c r="H19" s="6">
        <v>1.8577442401285715</v>
      </c>
      <c r="I19" s="34"/>
      <c r="J19" s="7"/>
      <c r="K19" s="20">
        <v>0.26979999999999998</v>
      </c>
      <c r="L19" s="20">
        <v>0.44479999999999997</v>
      </c>
      <c r="M19" s="20">
        <v>0.34610000000000002</v>
      </c>
      <c r="N19" s="20" t="s">
        <v>50</v>
      </c>
      <c r="O19" s="20">
        <v>5.4399999999999997E-2</v>
      </c>
      <c r="P19" s="20" t="s">
        <v>50</v>
      </c>
      <c r="R19" s="20"/>
      <c r="T19" s="22">
        <f t="shared" si="1"/>
        <v>-0.59259573580959435</v>
      </c>
      <c r="U19" s="22">
        <f t="shared" si="2"/>
        <v>-0.5019565446589157</v>
      </c>
      <c r="V19" s="22">
        <f t="shared" si="3"/>
        <v>-0.35992566039955431</v>
      </c>
      <c r="W19" s="22"/>
      <c r="X19" s="22">
        <f t="shared" si="0"/>
        <v>1.0461692014180675</v>
      </c>
      <c r="Y19" s="22" t="s">
        <v>50</v>
      </c>
      <c r="Z19" s="42"/>
    </row>
    <row r="20" spans="1:27" x14ac:dyDescent="0.25">
      <c r="A20" s="21" t="s">
        <v>24</v>
      </c>
      <c r="B20" s="20">
        <v>49019</v>
      </c>
      <c r="C20" s="14">
        <v>0.80082730000000002</v>
      </c>
      <c r="D20" s="23">
        <v>0.30598749999999997</v>
      </c>
      <c r="E20" s="23">
        <v>0.30598749999999997</v>
      </c>
      <c r="F20" s="10" t="s">
        <v>50</v>
      </c>
      <c r="G20" s="23">
        <v>0.32822639999999997</v>
      </c>
      <c r="H20" s="6">
        <v>5.4348212000000009</v>
      </c>
      <c r="I20" s="34"/>
      <c r="J20" s="3"/>
      <c r="K20" s="16">
        <v>1.998</v>
      </c>
      <c r="L20" s="23">
        <v>0.97599999999999998</v>
      </c>
      <c r="M20" s="20">
        <v>0.82279999999999998</v>
      </c>
      <c r="N20" s="10" t="s">
        <v>50</v>
      </c>
      <c r="O20" s="20">
        <v>0.27979999999999999</v>
      </c>
      <c r="P20" s="20" t="s">
        <v>50</v>
      </c>
      <c r="R20" s="20"/>
      <c r="T20" s="22">
        <f t="shared" si="1"/>
        <v>-0.59918553553553544</v>
      </c>
      <c r="U20" s="22">
        <f t="shared" si="2"/>
        <v>-0.68648821721311482</v>
      </c>
      <c r="V20" s="22">
        <f t="shared" si="3"/>
        <v>-0.62811436558094313</v>
      </c>
      <c r="W20" s="22"/>
      <c r="X20" s="22">
        <f t="shared" si="0"/>
        <v>0.17307505360972117</v>
      </c>
      <c r="Y20" s="22" t="s">
        <v>50</v>
      </c>
      <c r="Z20" s="42"/>
    </row>
    <row r="21" spans="1:27" x14ac:dyDescent="0.25">
      <c r="A21" s="21" t="s">
        <v>25</v>
      </c>
      <c r="B21" s="20">
        <v>49021</v>
      </c>
      <c r="C21" s="6">
        <v>4.8412598701528573</v>
      </c>
      <c r="D21" s="16">
        <v>2.059286746632857</v>
      </c>
      <c r="E21" s="16">
        <v>2.059286746632857</v>
      </c>
      <c r="F21" s="10" t="s">
        <v>50</v>
      </c>
      <c r="G21" s="16">
        <v>1.9166434007457143</v>
      </c>
      <c r="H21" s="7">
        <v>51.231870255485717</v>
      </c>
      <c r="I21" s="36"/>
      <c r="J21" s="3"/>
      <c r="K21" s="16">
        <v>4.9349999999999996</v>
      </c>
      <c r="L21" s="16">
        <v>4.5739999999999998</v>
      </c>
      <c r="M21" s="20">
        <v>3.7069999999999999</v>
      </c>
      <c r="N21" s="20" t="s">
        <v>50</v>
      </c>
      <c r="O21" s="20">
        <v>0.83179999999999998</v>
      </c>
      <c r="P21" s="20" t="s">
        <v>50</v>
      </c>
      <c r="R21" s="20"/>
      <c r="T21" s="22">
        <f t="shared" si="1"/>
        <v>-1.8994960455347987E-2</v>
      </c>
      <c r="U21" s="22">
        <f t="shared" si="2"/>
        <v>-0.54978427052189394</v>
      </c>
      <c r="V21" s="22">
        <f t="shared" si="3"/>
        <v>-0.44448698499248529</v>
      </c>
      <c r="W21" s="22"/>
      <c r="X21" s="22">
        <f t="shared" si="0"/>
        <v>1.3042118306632775</v>
      </c>
      <c r="Y21" s="22" t="s">
        <v>50</v>
      </c>
      <c r="Z21" s="42"/>
    </row>
    <row r="22" spans="1:27" x14ac:dyDescent="0.25">
      <c r="A22" s="21" t="s">
        <v>26</v>
      </c>
      <c r="B22" s="20">
        <v>49023</v>
      </c>
      <c r="C22" s="14">
        <v>9.4031221074999977E-2</v>
      </c>
      <c r="D22" s="23">
        <v>0.1138930595</v>
      </c>
      <c r="E22" s="23">
        <v>0.1138930595</v>
      </c>
      <c r="F22" s="10" t="s">
        <v>50</v>
      </c>
      <c r="G22" s="23">
        <v>6.7085789925E-2</v>
      </c>
      <c r="H22" s="6">
        <v>1.8143719954249997</v>
      </c>
      <c r="I22" s="36"/>
      <c r="J22" s="3"/>
      <c r="K22" s="23">
        <v>6.6000000000000003E-2</v>
      </c>
      <c r="L22" s="20">
        <v>0.2094</v>
      </c>
      <c r="M22" s="20">
        <v>0.1467</v>
      </c>
      <c r="N22" s="10" t="s">
        <v>50</v>
      </c>
      <c r="O22" s="20">
        <v>1.09E-2</v>
      </c>
      <c r="P22" s="20" t="s">
        <v>50</v>
      </c>
      <c r="R22" s="20"/>
      <c r="T22" s="22">
        <f t="shared" si="1"/>
        <v>0.42471547083333289</v>
      </c>
      <c r="U22" s="22">
        <f t="shared" si="2"/>
        <v>-0.45609809216809932</v>
      </c>
      <c r="V22" s="22">
        <f t="shared" si="3"/>
        <v>-0.22363285957736873</v>
      </c>
      <c r="W22" s="22"/>
      <c r="X22" s="22">
        <f t="shared" si="0"/>
        <v>5.1546596261467892</v>
      </c>
      <c r="Y22" s="22" t="s">
        <v>50</v>
      </c>
      <c r="Z22" s="42"/>
    </row>
    <row r="23" spans="1:27" x14ac:dyDescent="0.25">
      <c r="A23" s="21" t="s">
        <v>27</v>
      </c>
      <c r="B23" s="20">
        <v>49025</v>
      </c>
      <c r="C23" s="14">
        <v>4.5157430999999998E-2</v>
      </c>
      <c r="D23" s="23">
        <v>9.8889463999999969E-2</v>
      </c>
      <c r="E23" s="23">
        <v>9.8889463999999969E-2</v>
      </c>
      <c r="F23" s="10" t="s">
        <v>50</v>
      </c>
      <c r="G23" s="23">
        <v>4.7339667249999995E-2</v>
      </c>
      <c r="H23" s="14">
        <v>0.53003903450000001</v>
      </c>
      <c r="I23" s="34"/>
      <c r="J23" s="3"/>
      <c r="K23" s="20">
        <v>0.13969999999999999</v>
      </c>
      <c r="L23" s="20">
        <v>0.31319999999999998</v>
      </c>
      <c r="M23" s="23">
        <v>0.22939999999999999</v>
      </c>
      <c r="N23" s="20" t="s">
        <v>50</v>
      </c>
      <c r="O23" s="20">
        <v>2.63E-2</v>
      </c>
      <c r="P23" s="20" t="s">
        <v>50</v>
      </c>
      <c r="R23" s="20"/>
      <c r="T23" s="22">
        <f t="shared" si="1"/>
        <v>-0.67675425196850392</v>
      </c>
      <c r="U23" s="22">
        <f t="shared" si="2"/>
        <v>-0.68426097062579827</v>
      </c>
      <c r="V23" s="22">
        <f t="shared" si="3"/>
        <v>-0.56892125544899741</v>
      </c>
      <c r="W23" s="22"/>
      <c r="X23" s="22">
        <f t="shared" si="0"/>
        <v>0.79998734790874504</v>
      </c>
      <c r="Y23" s="22" t="s">
        <v>50</v>
      </c>
      <c r="Z23" s="42"/>
    </row>
    <row r="24" spans="1:27" x14ac:dyDescent="0.25">
      <c r="A24" s="21" t="s">
        <v>28</v>
      </c>
      <c r="B24" s="20">
        <v>49027</v>
      </c>
      <c r="C24" s="14">
        <v>3.9725053949999999E-2</v>
      </c>
      <c r="D24" s="23">
        <v>0.121078097</v>
      </c>
      <c r="E24" s="23">
        <v>0.121078097</v>
      </c>
      <c r="F24" s="10" t="s">
        <v>50</v>
      </c>
      <c r="G24" s="23">
        <v>5.5357078375E-2</v>
      </c>
      <c r="H24" s="14">
        <v>0.60195972860000002</v>
      </c>
      <c r="I24" s="36"/>
      <c r="J24" s="12"/>
      <c r="K24" s="23">
        <v>8.4000000000000005E-2</v>
      </c>
      <c r="L24" s="23">
        <v>0.25629999999999997</v>
      </c>
      <c r="M24" s="20">
        <v>0.1807</v>
      </c>
      <c r="N24" s="10" t="s">
        <v>50</v>
      </c>
      <c r="O24" s="20">
        <v>1.38E-2</v>
      </c>
      <c r="P24" s="20" t="s">
        <v>50</v>
      </c>
      <c r="R24" s="20"/>
      <c r="T24" s="22">
        <f t="shared" si="1"/>
        <v>-0.52708269107142858</v>
      </c>
      <c r="U24" s="22">
        <f t="shared" si="2"/>
        <v>-0.5275922863831447</v>
      </c>
      <c r="V24" s="22">
        <f t="shared" si="3"/>
        <v>-0.32994965688987277</v>
      </c>
      <c r="W24" s="22"/>
      <c r="X24" s="22">
        <f t="shared" si="0"/>
        <v>3.011382490942029</v>
      </c>
      <c r="Y24" s="22" t="s">
        <v>50</v>
      </c>
      <c r="Z24" s="42"/>
    </row>
    <row r="25" spans="1:27" x14ac:dyDescent="0.25">
      <c r="A25" s="21" t="s">
        <v>29</v>
      </c>
      <c r="B25" s="20">
        <v>49029</v>
      </c>
      <c r="C25" s="14">
        <v>3.6256870715789466E-2</v>
      </c>
      <c r="D25" s="23">
        <v>0.13343354153157894</v>
      </c>
      <c r="E25" s="23">
        <v>0.13343354153157894</v>
      </c>
      <c r="F25" s="10" t="s">
        <v>50</v>
      </c>
      <c r="G25" s="23">
        <v>5.8820614707894736E-2</v>
      </c>
      <c r="H25" s="14">
        <v>0.75456582961052632</v>
      </c>
      <c r="I25" s="34"/>
      <c r="J25" s="12"/>
      <c r="K25" s="20">
        <v>7.1900000000000006E-2</v>
      </c>
      <c r="L25" s="23">
        <v>0.254</v>
      </c>
      <c r="M25" s="20">
        <v>0.1759</v>
      </c>
      <c r="N25" s="20" t="s">
        <v>50</v>
      </c>
      <c r="O25" s="20">
        <v>1.12E-2</v>
      </c>
      <c r="P25" s="20" t="s">
        <v>50</v>
      </c>
      <c r="Q25" s="41"/>
      <c r="R25" s="20"/>
      <c r="T25" s="22">
        <f t="shared" si="1"/>
        <v>-0.49573197891808812</v>
      </c>
      <c r="U25" s="22">
        <f t="shared" si="2"/>
        <v>-0.47467109633236643</v>
      </c>
      <c r="V25" s="22">
        <f t="shared" si="3"/>
        <v>-0.24142386849585595</v>
      </c>
      <c r="W25" s="22"/>
      <c r="X25" s="22">
        <f t="shared" si="0"/>
        <v>4.2518405989191725</v>
      </c>
      <c r="Y25" s="22" t="s">
        <v>50</v>
      </c>
      <c r="Z25" s="42"/>
    </row>
    <row r="26" spans="1:27" x14ac:dyDescent="0.25">
      <c r="A26" s="21" t="s">
        <v>30</v>
      </c>
      <c r="B26" s="20">
        <v>49031</v>
      </c>
      <c r="C26" s="14">
        <v>4.9009718999999995E-3</v>
      </c>
      <c r="D26" s="23">
        <v>2.6732573999999999E-2</v>
      </c>
      <c r="E26" s="23">
        <v>2.6732573999999999E-2</v>
      </c>
      <c r="F26" s="10" t="s">
        <v>50</v>
      </c>
      <c r="G26" s="23">
        <v>1.1138572499999999E-2</v>
      </c>
      <c r="H26" s="14">
        <v>0.10381149569999999</v>
      </c>
      <c r="I26" s="37"/>
      <c r="J26" s="15"/>
      <c r="K26" s="20">
        <v>5.7700000000000001E-2</v>
      </c>
      <c r="L26" s="20">
        <v>5.2699999999999997E-2</v>
      </c>
      <c r="M26" s="20">
        <v>4.7600000000000003E-2</v>
      </c>
      <c r="N26" s="10" t="s">
        <v>50</v>
      </c>
      <c r="O26" s="20">
        <v>1.2800000000000001E-2</v>
      </c>
      <c r="P26" s="20" t="s">
        <v>50</v>
      </c>
      <c r="R26" s="20"/>
      <c r="T26" s="22">
        <f t="shared" si="1"/>
        <v>-0.91506114558058926</v>
      </c>
      <c r="U26" s="22">
        <f t="shared" si="2"/>
        <v>-0.4927405313092979</v>
      </c>
      <c r="V26" s="22">
        <f t="shared" si="3"/>
        <v>-0.4383913025210085</v>
      </c>
      <c r="W26" s="22"/>
      <c r="X26" s="22">
        <f t="shared" si="0"/>
        <v>-0.12979902343750011</v>
      </c>
      <c r="Y26" s="22" t="s">
        <v>50</v>
      </c>
      <c r="Z26" s="42"/>
      <c r="AA26" s="31" t="s">
        <v>115</v>
      </c>
    </row>
    <row r="27" spans="1:27" x14ac:dyDescent="0.25">
      <c r="A27" s="21" t="s">
        <v>31</v>
      </c>
      <c r="B27" s="20">
        <v>49033</v>
      </c>
      <c r="C27" s="14">
        <v>0</v>
      </c>
      <c r="D27" s="23">
        <v>0</v>
      </c>
      <c r="E27" s="23">
        <v>0</v>
      </c>
      <c r="F27" s="10" t="s">
        <v>50</v>
      </c>
      <c r="G27" s="23">
        <v>0</v>
      </c>
      <c r="H27" s="14">
        <v>0</v>
      </c>
      <c r="I27" s="36"/>
      <c r="J27" s="15"/>
      <c r="K27" s="23">
        <v>0</v>
      </c>
      <c r="L27" s="23">
        <v>0</v>
      </c>
      <c r="M27" s="23">
        <v>0</v>
      </c>
      <c r="N27" s="20" t="s">
        <v>50</v>
      </c>
      <c r="O27" s="23">
        <v>0</v>
      </c>
      <c r="P27" s="20" t="s">
        <v>50</v>
      </c>
      <c r="R27" s="20"/>
      <c r="T27" s="22" t="s">
        <v>50</v>
      </c>
      <c r="U27" s="22" t="s">
        <v>50</v>
      </c>
      <c r="V27" s="22" t="s">
        <v>50</v>
      </c>
      <c r="W27" s="22"/>
      <c r="X27" s="22" t="s">
        <v>50</v>
      </c>
      <c r="Y27" s="22" t="s">
        <v>50</v>
      </c>
      <c r="Z27" s="42"/>
    </row>
    <row r="28" spans="1:27" x14ac:dyDescent="0.25">
      <c r="A28" s="21" t="s">
        <v>32</v>
      </c>
      <c r="B28" s="20">
        <v>49035</v>
      </c>
      <c r="C28" s="8">
        <v>865.36238505761287</v>
      </c>
      <c r="D28" s="10">
        <v>23.40338193119247</v>
      </c>
      <c r="E28" s="10">
        <v>23.40299093119247</v>
      </c>
      <c r="F28" s="10" t="s">
        <v>50</v>
      </c>
      <c r="G28" s="3">
        <v>107.91944737909959</v>
      </c>
      <c r="H28" s="8">
        <v>379.9631100948427</v>
      </c>
      <c r="I28" s="36"/>
      <c r="J28" s="1"/>
      <c r="K28" s="3">
        <v>768.3</v>
      </c>
      <c r="L28" s="10">
        <v>35.1</v>
      </c>
      <c r="M28" s="20">
        <v>31.64</v>
      </c>
      <c r="N28" s="10" t="s">
        <v>50</v>
      </c>
      <c r="O28" s="20">
        <v>89.75</v>
      </c>
      <c r="P28" s="20" t="s">
        <v>50</v>
      </c>
      <c r="R28" s="20"/>
      <c r="T28" s="22">
        <f t="shared" si="1"/>
        <v>0.12633396467215011</v>
      </c>
      <c r="U28" s="22">
        <f t="shared" si="2"/>
        <v>-0.33323698201730856</v>
      </c>
      <c r="V28" s="22">
        <f t="shared" si="3"/>
        <v>-0.26033530558810147</v>
      </c>
      <c r="W28" s="22"/>
      <c r="X28" s="22">
        <f t="shared" ref="X28:X39" si="4" xml:space="preserve"> (G28 - O28)/O28</f>
        <v>0.20244509614595649</v>
      </c>
      <c r="Y28" s="22" t="s">
        <v>50</v>
      </c>
      <c r="Z28" s="42"/>
    </row>
    <row r="29" spans="1:27" x14ac:dyDescent="0.25">
      <c r="A29" s="21" t="s">
        <v>33</v>
      </c>
      <c r="B29" s="20">
        <v>49037</v>
      </c>
      <c r="C29" s="14">
        <v>0.13093921018615384</v>
      </c>
      <c r="D29" s="23">
        <v>0.29667301315846151</v>
      </c>
      <c r="E29" s="23">
        <v>0.29667301315846151</v>
      </c>
      <c r="F29" s="10" t="s">
        <v>50</v>
      </c>
      <c r="G29" s="23">
        <v>0.14117809364346157</v>
      </c>
      <c r="H29" s="6">
        <v>1.74951647099</v>
      </c>
      <c r="I29" s="36"/>
      <c r="J29" s="12"/>
      <c r="K29" s="20">
        <v>0.27689999999999998</v>
      </c>
      <c r="L29" s="20">
        <v>0.64670000000000005</v>
      </c>
      <c r="M29" s="20">
        <v>0.46779999999999999</v>
      </c>
      <c r="N29" s="20" t="s">
        <v>50</v>
      </c>
      <c r="O29" s="20">
        <v>5.1299999999999998E-2</v>
      </c>
      <c r="P29" s="20" t="s">
        <v>50</v>
      </c>
      <c r="R29" s="20"/>
      <c r="T29" s="22">
        <f t="shared" si="1"/>
        <v>-0.52712455692974414</v>
      </c>
      <c r="U29" s="22">
        <f t="shared" si="2"/>
        <v>-0.54125094609794111</v>
      </c>
      <c r="V29" s="22">
        <f t="shared" si="3"/>
        <v>-0.36581228482586253</v>
      </c>
      <c r="W29" s="22"/>
      <c r="X29" s="22">
        <f t="shared" si="4"/>
        <v>1.7520096226795627</v>
      </c>
      <c r="Y29" s="22" t="s">
        <v>50</v>
      </c>
      <c r="Z29" s="42"/>
    </row>
    <row r="30" spans="1:27" x14ac:dyDescent="0.25">
      <c r="A30" s="21" t="s">
        <v>34</v>
      </c>
      <c r="B30" s="20">
        <v>49039</v>
      </c>
      <c r="C30" s="14">
        <v>4.5003909299999992E-2</v>
      </c>
      <c r="D30" s="23">
        <v>7.9866162799999987E-2</v>
      </c>
      <c r="E30" s="23">
        <v>7.9866162799999987E-2</v>
      </c>
      <c r="F30" s="10" t="s">
        <v>50</v>
      </c>
      <c r="G30" s="23">
        <v>3.7998922300000001E-2</v>
      </c>
      <c r="H30" s="6">
        <v>1.1674599508999999</v>
      </c>
      <c r="I30" s="36"/>
      <c r="J30" s="12"/>
      <c r="K30" s="20">
        <v>4.41E-2</v>
      </c>
      <c r="L30" s="20">
        <v>0.1305</v>
      </c>
      <c r="M30" s="20">
        <v>9.2200000000000004E-2</v>
      </c>
      <c r="N30" s="10" t="s">
        <v>50</v>
      </c>
      <c r="O30" s="20">
        <v>7.4999999999999997E-3</v>
      </c>
      <c r="P30" s="20" t="s">
        <v>50</v>
      </c>
      <c r="R30" s="20"/>
      <c r="T30" s="22">
        <f t="shared" si="1"/>
        <v>2.049680952380933E-2</v>
      </c>
      <c r="U30" s="22">
        <f t="shared" si="2"/>
        <v>-0.38799875249042159</v>
      </c>
      <c r="V30" s="22">
        <f t="shared" si="3"/>
        <v>-0.13377263774403489</v>
      </c>
      <c r="W30" s="22"/>
      <c r="X30" s="22">
        <f t="shared" si="4"/>
        <v>4.0665229733333339</v>
      </c>
      <c r="Y30" s="22" t="s">
        <v>50</v>
      </c>
      <c r="Z30" s="42"/>
    </row>
    <row r="31" spans="1:27" x14ac:dyDescent="0.25">
      <c r="A31" s="21" t="s">
        <v>35</v>
      </c>
      <c r="B31" s="20">
        <v>49041</v>
      </c>
      <c r="C31" s="14">
        <v>8.2688759000000001E-2</v>
      </c>
      <c r="D31" s="23">
        <v>0.32718868400000001</v>
      </c>
      <c r="E31" s="23">
        <v>0.32718868400000001</v>
      </c>
      <c r="F31" s="10" t="s">
        <v>50</v>
      </c>
      <c r="G31" s="23">
        <v>0.1426860422</v>
      </c>
      <c r="H31" s="6">
        <v>1.4412753754000001</v>
      </c>
      <c r="I31" s="36"/>
      <c r="J31" s="12"/>
      <c r="K31" s="23">
        <v>0.19789999999999999</v>
      </c>
      <c r="L31" s="20">
        <v>0.65649999999999997</v>
      </c>
      <c r="M31" s="23">
        <v>0.45800000000000002</v>
      </c>
      <c r="N31" s="20" t="s">
        <v>50</v>
      </c>
      <c r="O31" s="20">
        <v>3.1600000000000003E-2</v>
      </c>
      <c r="P31" s="20" t="s">
        <v>50</v>
      </c>
      <c r="R31" s="20"/>
      <c r="T31" s="22">
        <f t="shared" si="1"/>
        <v>-0.58216897928246591</v>
      </c>
      <c r="U31" s="22">
        <f t="shared" si="2"/>
        <v>-0.50161662757044934</v>
      </c>
      <c r="V31" s="22">
        <f t="shared" si="3"/>
        <v>-0.28561422707423584</v>
      </c>
      <c r="W31" s="22"/>
      <c r="X31" s="22">
        <f t="shared" si="4"/>
        <v>3.5153810822784806</v>
      </c>
      <c r="Y31" s="22" t="s">
        <v>50</v>
      </c>
      <c r="Z31" s="42"/>
    </row>
    <row r="32" spans="1:27" x14ac:dyDescent="0.25">
      <c r="A32" s="21" t="s">
        <v>36</v>
      </c>
      <c r="B32" s="20">
        <v>49043</v>
      </c>
      <c r="C32" s="14">
        <v>0</v>
      </c>
      <c r="D32" s="23">
        <v>0</v>
      </c>
      <c r="E32" s="23">
        <v>0</v>
      </c>
      <c r="F32" s="10" t="s">
        <v>50</v>
      </c>
      <c r="G32" s="23">
        <v>0</v>
      </c>
      <c r="H32" s="14">
        <v>0</v>
      </c>
      <c r="I32" s="36"/>
      <c r="J32" s="12"/>
      <c r="K32" s="23">
        <v>2.5000000000000001E-3</v>
      </c>
      <c r="L32" s="20">
        <v>8.6999999999999994E-3</v>
      </c>
      <c r="M32" s="23">
        <v>6.0000000000000001E-3</v>
      </c>
      <c r="N32" s="10" t="s">
        <v>50</v>
      </c>
      <c r="O32" s="20">
        <v>4.0000000000000002E-4</v>
      </c>
      <c r="P32" s="20" t="s">
        <v>50</v>
      </c>
      <c r="R32" s="20"/>
      <c r="T32" s="22">
        <f t="shared" si="1"/>
        <v>-1</v>
      </c>
      <c r="U32" s="22">
        <f t="shared" si="2"/>
        <v>-1</v>
      </c>
      <c r="V32" s="22">
        <f t="shared" si="3"/>
        <v>-1</v>
      </c>
      <c r="W32" s="22"/>
      <c r="X32" s="22">
        <f t="shared" si="4"/>
        <v>-1</v>
      </c>
      <c r="Y32" s="22" t="s">
        <v>50</v>
      </c>
      <c r="Z32" s="42"/>
      <c r="AA32" s="31" t="s">
        <v>116</v>
      </c>
    </row>
    <row r="33" spans="1:26" x14ac:dyDescent="0.25">
      <c r="A33" s="21" t="s">
        <v>37</v>
      </c>
      <c r="B33" s="20">
        <v>49045</v>
      </c>
      <c r="C33" s="6">
        <v>7.2529064926700002</v>
      </c>
      <c r="D33" s="16">
        <v>3.1657084889099991</v>
      </c>
      <c r="E33" s="16">
        <v>3.1657084889099991</v>
      </c>
      <c r="F33" s="10" t="s">
        <v>50</v>
      </c>
      <c r="G33" s="16">
        <v>1.8841301286399998</v>
      </c>
      <c r="H33" s="7">
        <v>42.773349309094996</v>
      </c>
      <c r="I33" s="36"/>
      <c r="J33" s="12"/>
      <c r="K33" s="3">
        <v>135.1</v>
      </c>
      <c r="L33" s="20">
        <v>12.86</v>
      </c>
      <c r="M33" s="20">
        <v>11.36</v>
      </c>
      <c r="N33" s="20" t="s">
        <v>50</v>
      </c>
      <c r="O33" s="20">
        <v>12.88</v>
      </c>
      <c r="P33" s="20" t="s">
        <v>50</v>
      </c>
      <c r="R33" s="20"/>
      <c r="T33" s="22">
        <f t="shared" si="1"/>
        <v>-0.94631453373301255</v>
      </c>
      <c r="U33" s="22">
        <f t="shared" si="2"/>
        <v>-0.75383293243312599</v>
      </c>
      <c r="V33" s="22">
        <f t="shared" si="3"/>
        <v>-0.72132847808890854</v>
      </c>
      <c r="W33" s="22"/>
      <c r="X33" s="22">
        <f t="shared" si="4"/>
        <v>-0.85371660491925461</v>
      </c>
      <c r="Y33" s="22" t="s">
        <v>50</v>
      </c>
      <c r="Z33" s="42"/>
    </row>
    <row r="34" spans="1:26" x14ac:dyDescent="0.25">
      <c r="A34" s="21" t="s">
        <v>38</v>
      </c>
      <c r="B34" s="20">
        <v>49047</v>
      </c>
      <c r="C34" s="14">
        <v>0.42407855785714282</v>
      </c>
      <c r="D34" s="23">
        <v>0.31248569285714284</v>
      </c>
      <c r="E34" s="23">
        <v>0.31248569285714284</v>
      </c>
      <c r="F34" s="10" t="s">
        <v>50</v>
      </c>
      <c r="G34" s="23">
        <v>0.22563044053571429</v>
      </c>
      <c r="H34" s="6">
        <v>3.0001777225000001</v>
      </c>
      <c r="I34" s="36"/>
      <c r="J34" s="12"/>
      <c r="K34" s="23">
        <v>0.52310000000000001</v>
      </c>
      <c r="L34" s="20">
        <v>0.66990000000000005</v>
      </c>
      <c r="M34" s="20">
        <v>0.50749999999999995</v>
      </c>
      <c r="N34" s="10" t="s">
        <v>50</v>
      </c>
      <c r="O34" s="20">
        <v>9.8500000000000004E-2</v>
      </c>
      <c r="P34" s="20" t="s">
        <v>50</v>
      </c>
      <c r="R34" s="20"/>
      <c r="T34" s="22">
        <f t="shared" si="1"/>
        <v>-0.18929734686074781</v>
      </c>
      <c r="U34" s="22">
        <f t="shared" si="2"/>
        <v>-0.53353382167914198</v>
      </c>
      <c r="V34" s="22">
        <f t="shared" si="3"/>
        <v>-0.38426464461646725</v>
      </c>
      <c r="W34" s="22"/>
      <c r="X34" s="22">
        <f t="shared" si="4"/>
        <v>1.2906643709209571</v>
      </c>
      <c r="Y34" s="22" t="s">
        <v>50</v>
      </c>
      <c r="Z34" s="42"/>
    </row>
    <row r="35" spans="1:26" x14ac:dyDescent="0.25">
      <c r="A35" s="21" t="s">
        <v>39</v>
      </c>
      <c r="B35" s="20">
        <v>49049</v>
      </c>
      <c r="C35" s="6">
        <v>9.12075756432316</v>
      </c>
      <c r="D35" s="16">
        <v>8.884906650298829</v>
      </c>
      <c r="E35" s="16">
        <v>8.884906650298829</v>
      </c>
      <c r="F35" s="10" t="s">
        <v>50</v>
      </c>
      <c r="G35" s="16">
        <v>4.8873097203873135</v>
      </c>
      <c r="H35" s="8">
        <v>150.4412077613824</v>
      </c>
      <c r="I35" s="36"/>
      <c r="J35" s="1"/>
      <c r="K35" s="16">
        <v>8.5579999999999998</v>
      </c>
      <c r="L35" s="20">
        <v>11.65</v>
      </c>
      <c r="M35" s="20">
        <v>8.2439999999999998</v>
      </c>
      <c r="N35" s="10" t="s">
        <v>50</v>
      </c>
      <c r="O35" s="20">
        <v>1.175</v>
      </c>
      <c r="P35" s="20" t="s">
        <v>50</v>
      </c>
      <c r="R35" s="20"/>
      <c r="T35" s="22">
        <f t="shared" si="1"/>
        <v>6.575807014759992E-2</v>
      </c>
      <c r="U35" s="22">
        <f t="shared" si="2"/>
        <v>-0.23734706864387736</v>
      </c>
      <c r="V35" s="22">
        <f t="shared" si="3"/>
        <v>7.7742194359392197E-2</v>
      </c>
      <c r="W35" s="22"/>
      <c r="X35" s="22">
        <f t="shared" si="4"/>
        <v>3.1594125279892031</v>
      </c>
      <c r="Y35" s="22" t="s">
        <v>50</v>
      </c>
      <c r="Z35" s="42"/>
    </row>
    <row r="36" spans="1:26" x14ac:dyDescent="0.25">
      <c r="A36" s="21" t="s">
        <v>40</v>
      </c>
      <c r="B36" s="20">
        <v>49051</v>
      </c>
      <c r="C36" s="14">
        <v>0.89136303108082193</v>
      </c>
      <c r="D36" s="23">
        <v>0.85303164900000006</v>
      </c>
      <c r="E36" s="23">
        <v>0.85303164900000006</v>
      </c>
      <c r="F36" s="10" t="s">
        <v>50</v>
      </c>
      <c r="G36" s="23">
        <v>0.49860181524486302</v>
      </c>
      <c r="H36" s="7">
        <v>20.017390439151374</v>
      </c>
      <c r="I36" s="36"/>
      <c r="J36" s="12"/>
      <c r="K36" s="20">
        <v>0.6401</v>
      </c>
      <c r="L36" s="20">
        <v>1.278</v>
      </c>
      <c r="M36" s="20">
        <v>0.96060000000000001</v>
      </c>
      <c r="N36" s="20" t="s">
        <v>50</v>
      </c>
      <c r="O36" s="20">
        <v>0.1206</v>
      </c>
      <c r="P36" s="20" t="s">
        <v>50</v>
      </c>
      <c r="R36" s="20"/>
      <c r="T36" s="22">
        <f t="shared" si="1"/>
        <v>0.39253715213376339</v>
      </c>
      <c r="U36" s="22">
        <f t="shared" si="2"/>
        <v>-0.33252609624413143</v>
      </c>
      <c r="V36" s="22">
        <f t="shared" si="3"/>
        <v>-0.11198037788881944</v>
      </c>
      <c r="W36" s="22"/>
      <c r="X36" s="22">
        <f t="shared" si="4"/>
        <v>3.1343434099905725</v>
      </c>
      <c r="Y36" s="22" t="s">
        <v>50</v>
      </c>
      <c r="Z36" s="42"/>
    </row>
    <row r="37" spans="1:26" x14ac:dyDescent="0.25">
      <c r="A37" s="21" t="s">
        <v>41</v>
      </c>
      <c r="B37" s="20">
        <v>49053</v>
      </c>
      <c r="C37" s="6">
        <v>4.5820558925967481</v>
      </c>
      <c r="D37" s="20">
        <v>2.1718247996955302</v>
      </c>
      <c r="E37" s="20">
        <v>2.1718247996955302</v>
      </c>
      <c r="F37" s="10" t="s">
        <v>50</v>
      </c>
      <c r="G37" s="16">
        <v>1.6314483220552229</v>
      </c>
      <c r="H37" s="7">
        <v>26.177882992810733</v>
      </c>
      <c r="I37" s="38"/>
      <c r="J37" s="1"/>
      <c r="K37" s="16">
        <v>3.3879999999999999</v>
      </c>
      <c r="L37" s="20">
        <v>3.7970000000000002</v>
      </c>
      <c r="M37" s="20">
        <v>2.7170000000000001</v>
      </c>
      <c r="N37" s="20" t="s">
        <v>50</v>
      </c>
      <c r="O37" s="23">
        <v>0.61399999999999999</v>
      </c>
      <c r="P37" s="20" t="s">
        <v>50</v>
      </c>
      <c r="R37" s="20"/>
      <c r="T37" s="22">
        <f t="shared" si="1"/>
        <v>0.35243680419030349</v>
      </c>
      <c r="U37" s="22">
        <f t="shared" si="2"/>
        <v>-0.4280155913364419</v>
      </c>
      <c r="V37" s="22">
        <f t="shared" si="3"/>
        <v>-0.20065336779700768</v>
      </c>
      <c r="W37" s="22"/>
      <c r="X37" s="22">
        <f t="shared" si="4"/>
        <v>1.6570819577446627</v>
      </c>
      <c r="Y37" s="22" t="s">
        <v>50</v>
      </c>
      <c r="Z37" s="42"/>
    </row>
    <row r="38" spans="1:26" x14ac:dyDescent="0.25">
      <c r="A38" s="21" t="s">
        <v>42</v>
      </c>
      <c r="B38" s="20">
        <v>49055</v>
      </c>
      <c r="C38" s="14">
        <v>2.4288857399999995E-2</v>
      </c>
      <c r="D38" s="23">
        <v>8.1684883999999985E-2</v>
      </c>
      <c r="E38" s="20">
        <v>8.1684883999999985E-2</v>
      </c>
      <c r="F38" s="10" t="s">
        <v>50</v>
      </c>
      <c r="G38" s="23">
        <v>3.6643196500000003E-2</v>
      </c>
      <c r="H38" s="14">
        <v>0.38722810520000001</v>
      </c>
      <c r="I38" s="37"/>
      <c r="J38" s="15"/>
      <c r="K38" s="20">
        <v>5.2900000000000003E-2</v>
      </c>
      <c r="L38" s="23">
        <v>0.16600000000000001</v>
      </c>
      <c r="M38" s="20">
        <v>0.1666</v>
      </c>
      <c r="N38" s="10" t="s">
        <v>50</v>
      </c>
      <c r="O38" s="20">
        <v>8.6E-3</v>
      </c>
      <c r="P38" s="20" t="s">
        <v>50</v>
      </c>
      <c r="R38" s="20"/>
      <c r="T38" s="22">
        <f t="shared" si="1"/>
        <v>-0.54085335727788286</v>
      </c>
      <c r="U38" s="22">
        <f t="shared" si="2"/>
        <v>-0.50792238554216884</v>
      </c>
      <c r="V38" s="22">
        <f t="shared" si="3"/>
        <v>-0.50969457382953187</v>
      </c>
      <c r="W38" s="22"/>
      <c r="X38" s="22">
        <f t="shared" si="4"/>
        <v>3.2608368023255818</v>
      </c>
      <c r="Y38" s="22" t="s">
        <v>50</v>
      </c>
      <c r="Z38" s="42"/>
    </row>
    <row r="39" spans="1:26" x14ac:dyDescent="0.25">
      <c r="A39" s="21" t="s">
        <v>43</v>
      </c>
      <c r="B39" s="20">
        <v>49057</v>
      </c>
      <c r="C39" s="6">
        <v>3.7326934258474576</v>
      </c>
      <c r="D39" s="16">
        <v>3.4963677669491524</v>
      </c>
      <c r="E39" s="16">
        <v>3.4963677669491524</v>
      </c>
      <c r="F39" s="10" t="s">
        <v>50</v>
      </c>
      <c r="G39" s="16">
        <v>2.0235226970338984</v>
      </c>
      <c r="H39" s="7">
        <v>55.235553599576271</v>
      </c>
      <c r="I39" s="38"/>
      <c r="J39" s="1"/>
      <c r="K39" s="16">
        <v>4.5869999999999997</v>
      </c>
      <c r="L39" s="20">
        <v>5.7629999999999999</v>
      </c>
      <c r="M39" s="20">
        <v>4.181</v>
      </c>
      <c r="N39" s="20" t="s">
        <v>50</v>
      </c>
      <c r="O39" s="20">
        <v>0.64070000000000005</v>
      </c>
      <c r="P39" s="20" t="s">
        <v>50</v>
      </c>
      <c r="R39" s="20"/>
      <c r="T39" s="22">
        <f t="shared" si="1"/>
        <v>-0.18624516550088124</v>
      </c>
      <c r="U39" s="22">
        <f t="shared" si="2"/>
        <v>-0.39330769270360011</v>
      </c>
      <c r="V39" s="22">
        <f t="shared" si="3"/>
        <v>-0.16374844129415156</v>
      </c>
      <c r="W39" s="22"/>
      <c r="X39" s="22">
        <f t="shared" si="4"/>
        <v>2.1582998236833126</v>
      </c>
      <c r="Y39" s="22" t="s">
        <v>50</v>
      </c>
      <c r="Z39" s="42"/>
    </row>
    <row r="40" spans="1:26" x14ac:dyDescent="0.25">
      <c r="A40" s="24" t="s">
        <v>46</v>
      </c>
      <c r="C40" s="26">
        <f xml:space="preserve"> SUM(C11:C39)</f>
        <v>946.30023626318518</v>
      </c>
      <c r="D40" s="32">
        <f xml:space="preserve"> SUM(D11:D39)</f>
        <v>61.756045341093653</v>
      </c>
      <c r="E40" s="32">
        <f xml:space="preserve"> SUM(E11:E39)</f>
        <v>59.265654341093665</v>
      </c>
      <c r="F40" s="32" t="s">
        <v>50</v>
      </c>
      <c r="G40" s="26">
        <f t="shared" ref="G40:H40" si="5" xml:space="preserve"> SUM(G11:G39)</f>
        <v>128.24665322005691</v>
      </c>
      <c r="H40" s="26">
        <f t="shared" si="5"/>
        <v>817.52959456813778</v>
      </c>
      <c r="I40" s="39"/>
      <c r="J40" s="11"/>
      <c r="K40" s="25">
        <f t="shared" ref="K40:O40" si="6" xml:space="preserve"> SUM(K11:K39)</f>
        <v>1054.0679</v>
      </c>
      <c r="L40" s="32">
        <f t="shared" si="6"/>
        <v>96.585800000000006</v>
      </c>
      <c r="M40" s="32">
        <f t="shared" si="6"/>
        <v>80.393699999999981</v>
      </c>
      <c r="N40" s="32" t="s">
        <v>50</v>
      </c>
      <c r="O40" s="26">
        <f t="shared" si="6"/>
        <v>118.75409999999998</v>
      </c>
      <c r="P40" s="26">
        <v>314</v>
      </c>
      <c r="Q40" s="39"/>
      <c r="R40" s="11"/>
      <c r="T40" s="27">
        <f t="shared" si="1"/>
        <v>-0.10223977386733324</v>
      </c>
      <c r="U40" s="27">
        <f t="shared" si="2"/>
        <v>-0.36060947529457071</v>
      </c>
      <c r="V40" s="27">
        <f t="shared" si="3"/>
        <v>-0.26280723065248052</v>
      </c>
      <c r="W40" s="22"/>
      <c r="X40" s="27">
        <f t="shared" si="3"/>
        <v>7.993453042932358E-2</v>
      </c>
      <c r="Y40" s="27">
        <f t="shared" si="3"/>
        <v>1.6035974349303752</v>
      </c>
      <c r="Z40" s="42"/>
    </row>
    <row r="41" spans="1:26" x14ac:dyDescent="0.25">
      <c r="E41" s="11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R38" sqref="R38"/>
    </sheetView>
  </sheetViews>
  <sheetFormatPr defaultRowHeight="15" x14ac:dyDescent="0.25"/>
  <cols>
    <col min="1" max="1" width="11.5703125" style="17" bestFit="1" customWidth="1"/>
    <col min="2" max="5" width="9.140625" style="17"/>
    <col min="6" max="6" width="9.140625" style="23"/>
    <col min="7" max="8" width="9.140625" style="17"/>
    <col min="9" max="9" width="9.140625" style="31"/>
    <col min="10" max="16" width="9.140625" style="17"/>
    <col min="17" max="17" width="9.140625" style="31"/>
    <col min="18" max="16384" width="9.140625" style="17"/>
  </cols>
  <sheetData>
    <row r="1" spans="1:27" x14ac:dyDescent="0.25">
      <c r="A1" s="17" t="s">
        <v>0</v>
      </c>
      <c r="K1" s="78" t="s">
        <v>117</v>
      </c>
      <c r="L1" s="79"/>
      <c r="M1" s="79"/>
      <c r="N1" s="79"/>
      <c r="O1" s="79"/>
      <c r="P1" s="79"/>
      <c r="Q1" s="79"/>
      <c r="R1" s="79"/>
    </row>
    <row r="2" spans="1:27" x14ac:dyDescent="0.25">
      <c r="A2" s="17" t="s">
        <v>56</v>
      </c>
      <c r="K2" s="79" t="s">
        <v>118</v>
      </c>
      <c r="L2" s="79"/>
      <c r="M2" s="79"/>
      <c r="N2" s="79"/>
      <c r="O2" s="79"/>
      <c r="P2" s="79"/>
      <c r="Q2" s="78"/>
      <c r="R2" s="79"/>
    </row>
    <row r="3" spans="1:27" x14ac:dyDescent="0.25">
      <c r="A3" s="29">
        <v>43269</v>
      </c>
      <c r="K3" s="79" t="s">
        <v>119</v>
      </c>
      <c r="L3" s="79"/>
      <c r="M3" s="79"/>
      <c r="N3" s="79"/>
      <c r="O3" s="79"/>
      <c r="P3" s="79"/>
      <c r="Q3" s="78"/>
      <c r="R3" s="79"/>
    </row>
    <row r="5" spans="1:27" x14ac:dyDescent="0.25">
      <c r="C5" s="19" t="s">
        <v>13</v>
      </c>
      <c r="D5" s="19"/>
      <c r="E5" s="19"/>
      <c r="G5" s="19"/>
      <c r="H5" s="19"/>
      <c r="J5" s="19"/>
      <c r="K5" s="19" t="s">
        <v>44</v>
      </c>
      <c r="L5" s="19"/>
      <c r="M5" s="19"/>
      <c r="N5" s="19"/>
      <c r="O5" s="19"/>
      <c r="P5" s="19"/>
      <c r="R5" s="19"/>
      <c r="T5" s="19" t="s">
        <v>51</v>
      </c>
      <c r="U5" s="19"/>
      <c r="V5" s="19"/>
      <c r="W5" s="19"/>
      <c r="X5" s="19"/>
      <c r="Y5" s="19"/>
      <c r="AA5" s="19"/>
    </row>
    <row r="6" spans="1:27" x14ac:dyDescent="0.25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3" t="s">
        <v>8</v>
      </c>
      <c r="G6" s="20" t="s">
        <v>7</v>
      </c>
      <c r="H6" s="20" t="s">
        <v>14</v>
      </c>
      <c r="K6" s="20" t="s">
        <v>4</v>
      </c>
      <c r="L6" s="20" t="s">
        <v>5</v>
      </c>
      <c r="M6" s="20" t="s">
        <v>6</v>
      </c>
      <c r="N6" s="20" t="s">
        <v>8</v>
      </c>
      <c r="O6" s="20" t="s">
        <v>7</v>
      </c>
      <c r="P6" s="20" t="s">
        <v>14</v>
      </c>
      <c r="R6" s="20"/>
      <c r="T6" s="20" t="s">
        <v>4</v>
      </c>
      <c r="U6" s="20" t="s">
        <v>5</v>
      </c>
      <c r="V6" s="20" t="s">
        <v>6</v>
      </c>
      <c r="W6" s="20" t="s">
        <v>8</v>
      </c>
      <c r="X6" s="20" t="s">
        <v>7</v>
      </c>
      <c r="Y6" s="20" t="s">
        <v>14</v>
      </c>
      <c r="Z6" s="17" t="s">
        <v>57</v>
      </c>
      <c r="AA6" s="20"/>
    </row>
    <row r="7" spans="1:27" x14ac:dyDescent="0.25">
      <c r="A7" s="20"/>
      <c r="B7" s="20"/>
      <c r="C7" s="20"/>
      <c r="D7" s="20" t="s">
        <v>53</v>
      </c>
      <c r="E7" s="20" t="s">
        <v>53</v>
      </c>
      <c r="G7" s="20"/>
      <c r="H7" s="20" t="s">
        <v>54</v>
      </c>
      <c r="K7" s="20"/>
      <c r="L7" s="20" t="s">
        <v>53</v>
      </c>
      <c r="M7" s="20" t="s">
        <v>53</v>
      </c>
      <c r="N7" s="20"/>
      <c r="O7" s="20"/>
      <c r="P7" s="20" t="s">
        <v>54</v>
      </c>
      <c r="R7" s="20"/>
      <c r="T7" s="20"/>
      <c r="U7" s="20" t="s">
        <v>53</v>
      </c>
      <c r="V7" s="20" t="s">
        <v>53</v>
      </c>
      <c r="W7" s="20"/>
      <c r="X7" s="20"/>
      <c r="Y7" s="20" t="s">
        <v>54</v>
      </c>
      <c r="AA7" s="20"/>
    </row>
    <row r="8" spans="1:27" x14ac:dyDescent="0.25">
      <c r="A8" s="20"/>
      <c r="B8" s="20"/>
      <c r="C8" s="20"/>
      <c r="D8" s="20"/>
      <c r="E8" s="20"/>
      <c r="G8" s="20"/>
      <c r="H8" s="20" t="s">
        <v>48</v>
      </c>
      <c r="K8" s="20"/>
      <c r="L8" s="20"/>
      <c r="M8" s="20"/>
      <c r="N8" s="20"/>
      <c r="O8" s="20"/>
      <c r="P8" s="20" t="s">
        <v>48</v>
      </c>
      <c r="R8" s="20"/>
      <c r="T8" s="20"/>
      <c r="U8" s="20"/>
      <c r="V8" s="20"/>
      <c r="W8" s="20"/>
      <c r="X8" s="20"/>
      <c r="Y8" s="20" t="s">
        <v>48</v>
      </c>
      <c r="AA8" s="20"/>
    </row>
    <row r="9" spans="1:27" x14ac:dyDescent="0.25">
      <c r="A9" s="20"/>
      <c r="B9" s="20"/>
      <c r="C9" s="20"/>
      <c r="D9" s="20"/>
      <c r="E9" s="20"/>
      <c r="G9" s="20"/>
      <c r="H9" s="20"/>
      <c r="J9" s="20"/>
      <c r="K9" s="20"/>
      <c r="L9" s="20"/>
      <c r="M9" s="20"/>
      <c r="N9" s="20"/>
      <c r="O9" s="20"/>
      <c r="P9" s="20"/>
      <c r="R9" s="20"/>
      <c r="T9" s="20"/>
      <c r="U9" s="20"/>
      <c r="V9" s="20"/>
      <c r="W9" s="20"/>
      <c r="X9" s="20"/>
      <c r="Y9" s="20"/>
      <c r="AA9" s="20"/>
    </row>
    <row r="10" spans="1:27" x14ac:dyDescent="0.25">
      <c r="A10" s="20"/>
      <c r="B10" s="20"/>
      <c r="C10" s="19" t="s">
        <v>45</v>
      </c>
      <c r="D10" s="19"/>
      <c r="E10" s="19"/>
      <c r="G10" s="19"/>
      <c r="H10" s="19"/>
      <c r="J10" s="19"/>
      <c r="K10" s="19" t="s">
        <v>45</v>
      </c>
      <c r="L10" s="19"/>
      <c r="M10" s="19"/>
      <c r="N10" s="19"/>
      <c r="O10" s="19"/>
      <c r="P10" s="19"/>
      <c r="R10" s="20"/>
    </row>
    <row r="11" spans="1:27" x14ac:dyDescent="0.25">
      <c r="A11" s="21" t="s">
        <v>15</v>
      </c>
      <c r="B11" s="20">
        <v>49001</v>
      </c>
      <c r="C11" s="12">
        <v>255.3</v>
      </c>
      <c r="D11" s="20">
        <v>6.8090000000000002</v>
      </c>
      <c r="E11" s="20">
        <v>6.6050000000000004</v>
      </c>
      <c r="F11" s="23">
        <v>0.15759999999999999</v>
      </c>
      <c r="G11" s="60">
        <v>2.6164307270794822</v>
      </c>
      <c r="H11" s="7">
        <v>11.54</v>
      </c>
      <c r="I11" s="33"/>
      <c r="J11" s="3"/>
      <c r="K11" s="3">
        <v>265.2</v>
      </c>
      <c r="L11" s="20">
        <v>8.3729999999999993</v>
      </c>
      <c r="M11" s="20">
        <v>7.7649999999999997</v>
      </c>
      <c r="N11" s="20">
        <v>0.14069999999999999</v>
      </c>
      <c r="O11" s="71">
        <v>0.15859999999999999</v>
      </c>
      <c r="P11" s="20" t="s">
        <v>50</v>
      </c>
      <c r="R11" s="20"/>
      <c r="T11" s="22">
        <f xml:space="preserve"> (C11 - K11)/K11</f>
        <v>-3.7330316742081364E-2</v>
      </c>
      <c r="U11" s="22">
        <f t="shared" ref="U11:X25" si="0" xml:space="preserve"> (D11 - L11)/L11</f>
        <v>-0.18679087543293912</v>
      </c>
      <c r="V11" s="22">
        <f t="shared" si="0"/>
        <v>-0.14938828074694133</v>
      </c>
      <c r="W11" s="22">
        <f t="shared" si="0"/>
        <v>0.12011371712864249</v>
      </c>
      <c r="X11" s="22">
        <f t="shared" si="0"/>
        <v>15.497041154347304</v>
      </c>
      <c r="Y11" s="22"/>
      <c r="Z11" s="45" t="s">
        <v>58</v>
      </c>
      <c r="AA11" s="20"/>
    </row>
    <row r="12" spans="1:27" x14ac:dyDescent="0.25">
      <c r="A12" s="21" t="s">
        <v>16</v>
      </c>
      <c r="B12" s="20">
        <v>49003</v>
      </c>
      <c r="C12" s="13">
        <v>648.79999999999995</v>
      </c>
      <c r="D12" s="20">
        <v>17.3</v>
      </c>
      <c r="E12" s="10">
        <v>16.78</v>
      </c>
      <c r="F12" s="23">
        <v>0.40029999999999999</v>
      </c>
      <c r="G12" s="60">
        <v>6.6475038612569657</v>
      </c>
      <c r="H12" s="7">
        <v>29.31</v>
      </c>
      <c r="I12" s="34"/>
      <c r="J12" s="3"/>
      <c r="K12" s="3">
        <v>693.5</v>
      </c>
      <c r="L12" s="20">
        <v>22.11</v>
      </c>
      <c r="M12" s="20">
        <v>20.43</v>
      </c>
      <c r="N12" s="23">
        <v>0.37509999999999999</v>
      </c>
      <c r="O12" s="63">
        <v>0.42270000000000002</v>
      </c>
      <c r="P12" s="20" t="s">
        <v>50</v>
      </c>
      <c r="R12" s="20"/>
      <c r="T12" s="22">
        <f t="shared" ref="T12:T40" si="1" xml:space="preserve"> (C12 - K12)/K12</f>
        <v>-6.4455659697188236E-2</v>
      </c>
      <c r="U12" s="22">
        <f t="shared" ref="U12:U40" si="2" xml:space="preserve"> (D12 - L12)/L12</f>
        <v>-0.21754862053369511</v>
      </c>
      <c r="V12" s="22">
        <f t="shared" ref="V12:Y40" si="3" xml:space="preserve"> (E12 - M12)/M12</f>
        <v>-0.17865883504650018</v>
      </c>
      <c r="W12" s="22">
        <f t="shared" si="0"/>
        <v>6.7182084777392695E-2</v>
      </c>
      <c r="X12" s="22">
        <f t="shared" si="0"/>
        <v>14.726292550879975</v>
      </c>
      <c r="Y12" s="22"/>
      <c r="Z12" s="45" t="s">
        <v>58</v>
      </c>
      <c r="AA12" s="20"/>
    </row>
    <row r="13" spans="1:27" x14ac:dyDescent="0.25">
      <c r="A13" s="21" t="s">
        <v>17</v>
      </c>
      <c r="B13" s="20">
        <v>49005</v>
      </c>
      <c r="C13" s="7">
        <v>30.02</v>
      </c>
      <c r="D13" s="20">
        <v>0.80059999999999998</v>
      </c>
      <c r="E13" s="20">
        <v>0.77659999999999996</v>
      </c>
      <c r="F13" s="23">
        <v>1.8499999999999999E-2</v>
      </c>
      <c r="G13" s="61">
        <v>0.30762244656161641</v>
      </c>
      <c r="H13" s="6">
        <v>1.357</v>
      </c>
      <c r="I13" s="34"/>
      <c r="J13" s="3"/>
      <c r="K13" s="10">
        <v>29.11</v>
      </c>
      <c r="L13" s="23">
        <v>0.93989999999999996</v>
      </c>
      <c r="M13" s="23">
        <v>0.86470000000000002</v>
      </c>
      <c r="N13" s="20">
        <v>1.61E-2</v>
      </c>
      <c r="O13" s="63">
        <v>1.8100000000000002E-2</v>
      </c>
      <c r="P13" s="20" t="s">
        <v>50</v>
      </c>
      <c r="R13" s="20"/>
      <c r="T13" s="22">
        <f t="shared" si="1"/>
        <v>3.1260735142562696E-2</v>
      </c>
      <c r="U13" s="22">
        <f t="shared" si="2"/>
        <v>-0.14820725609107349</v>
      </c>
      <c r="V13" s="22">
        <f t="shared" si="3"/>
        <v>-0.10188504683705339</v>
      </c>
      <c r="W13" s="22">
        <f t="shared" si="0"/>
        <v>0.14906832298136644</v>
      </c>
      <c r="X13" s="22">
        <f t="shared" si="0"/>
        <v>15.995715279647314</v>
      </c>
      <c r="Y13" s="22"/>
      <c r="Z13" s="45" t="s">
        <v>58</v>
      </c>
      <c r="AA13" s="20"/>
    </row>
    <row r="14" spans="1:27" x14ac:dyDescent="0.25">
      <c r="A14" s="21" t="s">
        <v>18</v>
      </c>
      <c r="B14" s="20">
        <v>49007</v>
      </c>
      <c r="C14" s="8">
        <v>240.9</v>
      </c>
      <c r="D14" s="20">
        <v>6.4169999999999998</v>
      </c>
      <c r="E14" s="20">
        <v>6.2240000000000002</v>
      </c>
      <c r="F14" s="23">
        <v>0.14849999999999999</v>
      </c>
      <c r="G14" s="60">
        <v>3.6393012391664712</v>
      </c>
      <c r="H14" s="7">
        <v>10.89</v>
      </c>
      <c r="I14" s="34"/>
      <c r="J14" s="3"/>
      <c r="K14" s="20">
        <v>157.80000000000001</v>
      </c>
      <c r="L14" s="20">
        <v>4.702</v>
      </c>
      <c r="M14" s="20">
        <v>4.3250000000000002</v>
      </c>
      <c r="N14" s="20">
        <v>7.4800000000000005E-2</v>
      </c>
      <c r="O14" s="63">
        <v>8.43E-2</v>
      </c>
      <c r="P14" s="20" t="s">
        <v>50</v>
      </c>
      <c r="R14" s="20"/>
      <c r="T14" s="22">
        <f t="shared" si="1"/>
        <v>0.52661596958174894</v>
      </c>
      <c r="U14" s="22">
        <f t="shared" si="2"/>
        <v>0.36473840918757972</v>
      </c>
      <c r="V14" s="22">
        <f t="shared" si="3"/>
        <v>0.43907514450867052</v>
      </c>
      <c r="W14" s="22">
        <f t="shared" si="0"/>
        <v>0.98529411764705854</v>
      </c>
      <c r="X14" s="22">
        <f t="shared" si="0"/>
        <v>42.170833204821726</v>
      </c>
      <c r="Y14" s="22"/>
      <c r="Z14" s="45" t="s">
        <v>58</v>
      </c>
      <c r="AA14" s="20"/>
    </row>
    <row r="15" spans="1:27" x14ac:dyDescent="0.25">
      <c r="A15" s="21" t="s">
        <v>19</v>
      </c>
      <c r="B15" s="20">
        <v>49009</v>
      </c>
      <c r="C15" s="14">
        <v>0</v>
      </c>
      <c r="D15" s="23">
        <v>0</v>
      </c>
      <c r="E15" s="23">
        <v>0</v>
      </c>
      <c r="F15" s="23">
        <v>0</v>
      </c>
      <c r="G15" s="61">
        <v>0</v>
      </c>
      <c r="H15" s="14">
        <v>0</v>
      </c>
      <c r="I15" s="35"/>
      <c r="J15" s="10"/>
      <c r="K15" s="23">
        <v>0</v>
      </c>
      <c r="L15" s="23">
        <v>0</v>
      </c>
      <c r="M15" s="23">
        <v>0</v>
      </c>
      <c r="N15" s="23">
        <v>0</v>
      </c>
      <c r="O15" s="71">
        <v>0</v>
      </c>
      <c r="P15" s="20" t="s">
        <v>50</v>
      </c>
      <c r="R15" s="20"/>
      <c r="T15" s="22" t="s">
        <v>50</v>
      </c>
      <c r="U15" s="22" t="s">
        <v>50</v>
      </c>
      <c r="V15" s="22" t="s">
        <v>50</v>
      </c>
      <c r="W15" s="22" t="s">
        <v>50</v>
      </c>
      <c r="X15" s="22" t="s">
        <v>50</v>
      </c>
      <c r="Y15" s="22"/>
      <c r="Z15" s="45" t="s">
        <v>58</v>
      </c>
      <c r="AA15" s="20"/>
    </row>
    <row r="16" spans="1:27" x14ac:dyDescent="0.25">
      <c r="A16" s="21" t="s">
        <v>20</v>
      </c>
      <c r="B16" s="20">
        <v>49011</v>
      </c>
      <c r="C16" s="13">
        <v>470.5</v>
      </c>
      <c r="D16" s="10">
        <v>12.44</v>
      </c>
      <c r="E16" s="20">
        <v>12.07</v>
      </c>
      <c r="F16" s="23">
        <v>0.28710000000000002</v>
      </c>
      <c r="G16" s="60">
        <v>3.6173136933200269</v>
      </c>
      <c r="H16" s="7">
        <v>21.41</v>
      </c>
      <c r="I16" s="36"/>
      <c r="J16" s="11"/>
      <c r="K16" s="3">
        <v>369.3</v>
      </c>
      <c r="L16" s="20">
        <v>11.74</v>
      </c>
      <c r="M16" s="20">
        <v>10.81</v>
      </c>
      <c r="N16" s="23">
        <v>0.19900000000000001</v>
      </c>
      <c r="O16" s="63">
        <v>0.2243</v>
      </c>
      <c r="P16" s="20" t="s">
        <v>50</v>
      </c>
      <c r="Q16" s="40"/>
      <c r="R16" s="20"/>
      <c r="T16" s="22">
        <f t="shared" si="1"/>
        <v>0.27403195234226913</v>
      </c>
      <c r="U16" s="22">
        <f t="shared" si="2"/>
        <v>5.9625212947189032E-2</v>
      </c>
      <c r="V16" s="22">
        <f t="shared" si="3"/>
        <v>0.1165587419056429</v>
      </c>
      <c r="W16" s="22">
        <f t="shared" si="0"/>
        <v>0.44271356783919602</v>
      </c>
      <c r="X16" s="22">
        <f t="shared" si="0"/>
        <v>15.127123019705872</v>
      </c>
      <c r="Y16" s="22"/>
      <c r="Z16" s="45" t="s">
        <v>58</v>
      </c>
      <c r="AA16" s="20"/>
    </row>
    <row r="17" spans="1:27" x14ac:dyDescent="0.25">
      <c r="A17" s="21" t="s">
        <v>21</v>
      </c>
      <c r="B17" s="20">
        <v>49013</v>
      </c>
      <c r="C17" s="14">
        <v>0</v>
      </c>
      <c r="D17" s="23">
        <v>0</v>
      </c>
      <c r="E17" s="23">
        <v>0</v>
      </c>
      <c r="F17" s="23">
        <v>0</v>
      </c>
      <c r="G17" s="61">
        <v>0</v>
      </c>
      <c r="H17" s="14">
        <v>0</v>
      </c>
      <c r="I17" s="34"/>
      <c r="J17" s="3"/>
      <c r="K17" s="23">
        <v>0</v>
      </c>
      <c r="L17" s="23">
        <v>0</v>
      </c>
      <c r="M17" s="23">
        <v>0</v>
      </c>
      <c r="N17" s="23">
        <v>0</v>
      </c>
      <c r="O17" s="71">
        <v>0</v>
      </c>
      <c r="P17" s="20" t="s">
        <v>50</v>
      </c>
      <c r="R17" s="20"/>
      <c r="T17" s="22" t="s">
        <v>50</v>
      </c>
      <c r="U17" s="22" t="s">
        <v>50</v>
      </c>
      <c r="V17" s="22" t="s">
        <v>50</v>
      </c>
      <c r="W17" s="22" t="s">
        <v>50</v>
      </c>
      <c r="X17" s="22" t="s">
        <v>50</v>
      </c>
      <c r="Y17" s="22"/>
      <c r="Z17" s="45" t="s">
        <v>58</v>
      </c>
      <c r="AA17" s="20"/>
    </row>
    <row r="18" spans="1:27" x14ac:dyDescent="0.25">
      <c r="A18" s="21" t="s">
        <v>22</v>
      </c>
      <c r="B18" s="20">
        <v>49015</v>
      </c>
      <c r="C18" s="8">
        <v>115.4</v>
      </c>
      <c r="D18" s="20">
        <v>3.0720000000000001</v>
      </c>
      <c r="E18" s="20">
        <v>2.98</v>
      </c>
      <c r="F18" s="23">
        <v>7.1099999999999997E-2</v>
      </c>
      <c r="G18" s="60">
        <v>1.0883047764580305</v>
      </c>
      <c r="H18" s="6">
        <v>5.2190000000000003</v>
      </c>
      <c r="I18" s="34"/>
      <c r="J18" s="3"/>
      <c r="K18" s="3">
        <v>135.30000000000001</v>
      </c>
      <c r="L18" s="16">
        <v>3.97</v>
      </c>
      <c r="M18" s="16">
        <v>3.6520000000000001</v>
      </c>
      <c r="N18" s="20">
        <v>6.2199999999999998E-2</v>
      </c>
      <c r="O18" s="63">
        <v>7.0099999999999996E-2</v>
      </c>
      <c r="P18" s="20" t="s">
        <v>50</v>
      </c>
      <c r="R18" s="20"/>
      <c r="T18" s="22">
        <f t="shared" si="1"/>
        <v>-0.1470805617147081</v>
      </c>
      <c r="U18" s="22">
        <f t="shared" si="2"/>
        <v>-0.2261964735516373</v>
      </c>
      <c r="V18" s="22">
        <f t="shared" si="3"/>
        <v>-0.18400876232201538</v>
      </c>
      <c r="W18" s="22">
        <f t="shared" si="0"/>
        <v>0.14308681672025722</v>
      </c>
      <c r="X18" s="22">
        <f t="shared" si="0"/>
        <v>14.525032474436955</v>
      </c>
      <c r="Y18" s="22"/>
      <c r="Z18" s="45" t="s">
        <v>58</v>
      </c>
      <c r="AA18" s="20"/>
    </row>
    <row r="19" spans="1:27" x14ac:dyDescent="0.25">
      <c r="A19" s="21" t="s">
        <v>23</v>
      </c>
      <c r="B19" s="20">
        <v>49017</v>
      </c>
      <c r="C19" s="14">
        <v>0</v>
      </c>
      <c r="D19" s="23">
        <v>0</v>
      </c>
      <c r="E19" s="23">
        <v>0</v>
      </c>
      <c r="F19" s="23">
        <v>0</v>
      </c>
      <c r="G19" s="61">
        <v>0</v>
      </c>
      <c r="H19" s="14">
        <v>0</v>
      </c>
      <c r="I19" s="34"/>
      <c r="J19" s="7"/>
      <c r="K19" s="23">
        <v>0</v>
      </c>
      <c r="L19" s="23">
        <v>0</v>
      </c>
      <c r="M19" s="23">
        <v>0</v>
      </c>
      <c r="N19" s="23">
        <v>0</v>
      </c>
      <c r="O19" s="71">
        <v>0</v>
      </c>
      <c r="P19" s="20" t="s">
        <v>50</v>
      </c>
      <c r="R19" s="20"/>
      <c r="T19" s="22" t="s">
        <v>50</v>
      </c>
      <c r="U19" s="22" t="s">
        <v>50</v>
      </c>
      <c r="V19" s="22" t="s">
        <v>50</v>
      </c>
      <c r="W19" s="22" t="s">
        <v>50</v>
      </c>
      <c r="X19" s="22" t="s">
        <v>50</v>
      </c>
      <c r="Y19" s="22"/>
      <c r="Z19" s="45" t="s">
        <v>58</v>
      </c>
      <c r="AA19" s="20"/>
    </row>
    <row r="20" spans="1:27" x14ac:dyDescent="0.25">
      <c r="A20" s="21" t="s">
        <v>24</v>
      </c>
      <c r="B20" s="20">
        <v>49019</v>
      </c>
      <c r="C20" s="8">
        <v>172.7</v>
      </c>
      <c r="D20" s="10">
        <v>4.5940000000000003</v>
      </c>
      <c r="E20" s="20">
        <v>4.4560000000000004</v>
      </c>
      <c r="F20" s="23">
        <v>0.10630000000000001</v>
      </c>
      <c r="G20" s="60">
        <v>1.5886528265129363</v>
      </c>
      <c r="H20" s="6">
        <v>7.8120000000000003</v>
      </c>
      <c r="I20" s="34"/>
      <c r="J20" s="3"/>
      <c r="K20" s="3">
        <v>167.3</v>
      </c>
      <c r="L20" s="20">
        <v>4.9450000000000003</v>
      </c>
      <c r="M20" s="20">
        <v>4.5490000000000004</v>
      </c>
      <c r="N20" s="20">
        <v>7.8100000000000003E-2</v>
      </c>
      <c r="O20" s="71">
        <v>8.7999999999999995E-2</v>
      </c>
      <c r="P20" s="20" t="s">
        <v>50</v>
      </c>
      <c r="R20" s="20"/>
      <c r="T20" s="22">
        <f t="shared" si="1"/>
        <v>3.2277346084877326E-2</v>
      </c>
      <c r="U20" s="22">
        <f t="shared" si="2"/>
        <v>-7.0980788675429715E-2</v>
      </c>
      <c r="V20" s="22">
        <f t="shared" si="3"/>
        <v>-2.0444053638162225E-2</v>
      </c>
      <c r="W20" s="22">
        <f t="shared" si="0"/>
        <v>0.36107554417413573</v>
      </c>
      <c r="X20" s="22">
        <f t="shared" si="0"/>
        <v>17.052873028556093</v>
      </c>
      <c r="Y20" s="22"/>
      <c r="Z20" s="45" t="s">
        <v>58</v>
      </c>
      <c r="AA20" s="20"/>
    </row>
    <row r="21" spans="1:27" x14ac:dyDescent="0.25">
      <c r="A21" s="21" t="s">
        <v>25</v>
      </c>
      <c r="B21" s="20">
        <v>49021</v>
      </c>
      <c r="C21" s="8">
        <v>378.6</v>
      </c>
      <c r="D21" s="10">
        <v>10.1</v>
      </c>
      <c r="E21" s="20">
        <v>9.7919999999999998</v>
      </c>
      <c r="F21" s="23">
        <v>0.2336</v>
      </c>
      <c r="G21" s="60">
        <v>3.8789704585750422</v>
      </c>
      <c r="H21" s="7">
        <v>17.11</v>
      </c>
      <c r="I21" s="36"/>
      <c r="J21" s="3"/>
      <c r="K21" s="3">
        <v>379.7</v>
      </c>
      <c r="L21" s="10">
        <v>12.15</v>
      </c>
      <c r="M21" s="20">
        <v>11.18</v>
      </c>
      <c r="N21" s="20">
        <v>0.20710000000000001</v>
      </c>
      <c r="O21" s="63">
        <v>0.2334</v>
      </c>
      <c r="P21" s="20" t="s">
        <v>50</v>
      </c>
      <c r="R21" s="20"/>
      <c r="T21" s="22">
        <f t="shared" si="1"/>
        <v>-2.8970239662890859E-3</v>
      </c>
      <c r="U21" s="22">
        <f t="shared" si="2"/>
        <v>-0.16872427983539101</v>
      </c>
      <c r="V21" s="22">
        <f t="shared" si="3"/>
        <v>-0.12415026833631485</v>
      </c>
      <c r="W21" s="22">
        <f t="shared" si="0"/>
        <v>0.12795750845002413</v>
      </c>
      <c r="X21" s="22">
        <f t="shared" si="0"/>
        <v>15.619410705120147</v>
      </c>
      <c r="Y21" s="22"/>
      <c r="Z21" s="45" t="s">
        <v>58</v>
      </c>
      <c r="AA21" s="20"/>
    </row>
    <row r="22" spans="1:27" x14ac:dyDescent="0.25">
      <c r="A22" s="21" t="s">
        <v>26</v>
      </c>
      <c r="B22" s="20">
        <v>49023</v>
      </c>
      <c r="C22" s="8">
        <v>330.1</v>
      </c>
      <c r="D22" s="10">
        <v>8.8019999999999996</v>
      </c>
      <c r="E22" s="20">
        <v>8.5380000000000003</v>
      </c>
      <c r="F22" s="23">
        <v>0.20369999999999999</v>
      </c>
      <c r="G22" s="60">
        <v>3.3820857586137336</v>
      </c>
      <c r="H22" s="7">
        <v>14.91</v>
      </c>
      <c r="I22" s="36"/>
      <c r="J22" s="3"/>
      <c r="K22" s="3">
        <v>322.10000000000002</v>
      </c>
      <c r="L22" s="10">
        <v>10.4</v>
      </c>
      <c r="M22" s="20">
        <v>9.5690000000000008</v>
      </c>
      <c r="N22" s="20">
        <v>0.17860000000000001</v>
      </c>
      <c r="O22" s="63">
        <v>0.20130000000000001</v>
      </c>
      <c r="P22" s="20" t="s">
        <v>50</v>
      </c>
      <c r="R22" s="20"/>
      <c r="T22" s="22">
        <f t="shared" si="1"/>
        <v>2.483700714063955E-2</v>
      </c>
      <c r="U22" s="22">
        <f t="shared" si="2"/>
        <v>-0.15365384615384622</v>
      </c>
      <c r="V22" s="22">
        <f t="shared" si="3"/>
        <v>-0.10774375587835724</v>
      </c>
      <c r="W22" s="22">
        <f t="shared" si="0"/>
        <v>0.14053751399776027</v>
      </c>
      <c r="X22" s="22">
        <f t="shared" si="0"/>
        <v>15.80122085749495</v>
      </c>
      <c r="Y22" s="22"/>
      <c r="Z22" s="45" t="s">
        <v>58</v>
      </c>
      <c r="AA22" s="20"/>
    </row>
    <row r="23" spans="1:27" x14ac:dyDescent="0.25">
      <c r="A23" s="21" t="s">
        <v>27</v>
      </c>
      <c r="B23" s="20">
        <v>49025</v>
      </c>
      <c r="C23" s="14">
        <v>0</v>
      </c>
      <c r="D23" s="23">
        <v>0</v>
      </c>
      <c r="E23" s="23">
        <v>0</v>
      </c>
      <c r="F23" s="23">
        <v>0</v>
      </c>
      <c r="G23" s="61">
        <v>0</v>
      </c>
      <c r="H23" s="14">
        <v>0</v>
      </c>
      <c r="I23" s="34"/>
      <c r="J23" s="3"/>
      <c r="K23" s="23">
        <v>0</v>
      </c>
      <c r="L23" s="23">
        <v>0</v>
      </c>
      <c r="M23" s="23">
        <v>0</v>
      </c>
      <c r="N23" s="23">
        <v>0</v>
      </c>
      <c r="O23" s="71">
        <v>0</v>
      </c>
      <c r="P23" s="20" t="s">
        <v>50</v>
      </c>
      <c r="R23" s="20"/>
      <c r="T23" s="22" t="s">
        <v>50</v>
      </c>
      <c r="U23" s="22" t="s">
        <v>50</v>
      </c>
      <c r="V23" s="22" t="s">
        <v>50</v>
      </c>
      <c r="W23" s="22" t="s">
        <v>50</v>
      </c>
      <c r="X23" s="22" t="s">
        <v>50</v>
      </c>
      <c r="Y23" s="22"/>
      <c r="Z23" s="45" t="s">
        <v>58</v>
      </c>
      <c r="AA23" s="20"/>
    </row>
    <row r="24" spans="1:27" x14ac:dyDescent="0.25">
      <c r="A24" s="21" t="s">
        <v>28</v>
      </c>
      <c r="B24" s="20">
        <v>49027</v>
      </c>
      <c r="C24" s="8">
        <v>544.70000000000005</v>
      </c>
      <c r="D24" s="20">
        <v>14.53</v>
      </c>
      <c r="E24" s="10">
        <v>14.09</v>
      </c>
      <c r="F24" s="23">
        <v>0.33610000000000001</v>
      </c>
      <c r="G24" s="60">
        <v>5.5814768465351614</v>
      </c>
      <c r="H24" s="7">
        <v>24.61</v>
      </c>
      <c r="I24" s="36"/>
      <c r="J24" s="12"/>
      <c r="K24" s="3">
        <v>531.5</v>
      </c>
      <c r="L24" s="10">
        <v>17.16</v>
      </c>
      <c r="M24" s="20">
        <v>15.79</v>
      </c>
      <c r="N24" s="20">
        <v>0.29480000000000001</v>
      </c>
      <c r="O24" s="63">
        <v>3.32E-2</v>
      </c>
      <c r="P24" s="20" t="s">
        <v>50</v>
      </c>
      <c r="R24" s="20"/>
      <c r="T24" s="22">
        <f t="shared" si="1"/>
        <v>2.4835371589840161E-2</v>
      </c>
      <c r="U24" s="22">
        <f t="shared" si="2"/>
        <v>-0.15326340326340332</v>
      </c>
      <c r="V24" s="22">
        <f t="shared" si="3"/>
        <v>-0.10766307789740338</v>
      </c>
      <c r="W24" s="22">
        <f t="shared" si="0"/>
        <v>0.14009497964721845</v>
      </c>
      <c r="X24" s="22">
        <f t="shared" si="0"/>
        <v>167.11677248599884</v>
      </c>
      <c r="Y24" s="22"/>
      <c r="Z24" s="45" t="s">
        <v>58</v>
      </c>
      <c r="AA24" s="20"/>
    </row>
    <row r="25" spans="1:27" x14ac:dyDescent="0.25">
      <c r="A25" s="21" t="s">
        <v>29</v>
      </c>
      <c r="B25" s="20">
        <v>49029</v>
      </c>
      <c r="C25" s="8">
        <v>316.89999999999998</v>
      </c>
      <c r="D25" s="20">
        <v>8.452</v>
      </c>
      <c r="E25" s="16">
        <v>8.1980000000000004</v>
      </c>
      <c r="F25" s="23">
        <v>0.1956</v>
      </c>
      <c r="G25" s="60">
        <v>3.2476007178848856</v>
      </c>
      <c r="H25" s="7">
        <v>14.32</v>
      </c>
      <c r="I25" s="34"/>
      <c r="J25" s="12"/>
      <c r="K25" s="20">
        <v>300.2</v>
      </c>
      <c r="L25" s="20">
        <v>9.6940000000000008</v>
      </c>
      <c r="M25" s="20">
        <v>8.9190000000000005</v>
      </c>
      <c r="N25" s="20">
        <v>0.16650000000000001</v>
      </c>
      <c r="O25" s="63">
        <v>0.18759999999999999</v>
      </c>
      <c r="P25" s="20" t="s">
        <v>50</v>
      </c>
      <c r="Q25" s="41"/>
      <c r="R25" s="20"/>
      <c r="T25" s="22">
        <f t="shared" si="1"/>
        <v>5.562958027981342E-2</v>
      </c>
      <c r="U25" s="22">
        <f t="shared" si="2"/>
        <v>-0.12812048689911293</v>
      </c>
      <c r="V25" s="22">
        <f t="shared" si="3"/>
        <v>-8.0838659042493557E-2</v>
      </c>
      <c r="W25" s="22">
        <f t="shared" si="0"/>
        <v>0.17477477477477468</v>
      </c>
      <c r="X25" s="22">
        <f t="shared" si="0"/>
        <v>16.311304466337344</v>
      </c>
      <c r="Y25" s="22"/>
      <c r="Z25" s="45" t="s">
        <v>58</v>
      </c>
      <c r="AA25" s="20"/>
    </row>
    <row r="26" spans="1:27" x14ac:dyDescent="0.25">
      <c r="A26" s="21" t="s">
        <v>30</v>
      </c>
      <c r="B26" s="20">
        <v>49031</v>
      </c>
      <c r="C26" s="14">
        <v>0</v>
      </c>
      <c r="D26" s="23">
        <v>0</v>
      </c>
      <c r="E26" s="23">
        <v>0</v>
      </c>
      <c r="F26" s="23">
        <v>0</v>
      </c>
      <c r="G26" s="61">
        <v>0</v>
      </c>
      <c r="H26" s="14">
        <v>0</v>
      </c>
      <c r="I26" s="37"/>
      <c r="J26" s="15"/>
      <c r="K26" s="23">
        <v>0</v>
      </c>
      <c r="L26" s="23">
        <v>0</v>
      </c>
      <c r="M26" s="23">
        <v>0</v>
      </c>
      <c r="N26" s="23">
        <v>0</v>
      </c>
      <c r="O26" s="71">
        <v>0</v>
      </c>
      <c r="P26" s="20" t="s">
        <v>50</v>
      </c>
      <c r="R26" s="20"/>
      <c r="T26" s="22" t="s">
        <v>50</v>
      </c>
      <c r="U26" s="22" t="s">
        <v>50</v>
      </c>
      <c r="V26" s="22" t="s">
        <v>50</v>
      </c>
      <c r="W26" s="22" t="s">
        <v>50</v>
      </c>
      <c r="X26" s="22" t="s">
        <v>50</v>
      </c>
      <c r="Y26" s="22"/>
      <c r="Z26" s="45" t="s">
        <v>58</v>
      </c>
      <c r="AA26" s="20"/>
    </row>
    <row r="27" spans="1:27" x14ac:dyDescent="0.25">
      <c r="A27" s="21" t="s">
        <v>31</v>
      </c>
      <c r="B27" s="20">
        <v>49033</v>
      </c>
      <c r="C27" s="14">
        <v>0</v>
      </c>
      <c r="D27" s="23">
        <v>0</v>
      </c>
      <c r="E27" s="23">
        <v>0</v>
      </c>
      <c r="F27" s="23">
        <v>0</v>
      </c>
      <c r="G27" s="61">
        <v>0</v>
      </c>
      <c r="H27" s="14">
        <v>0</v>
      </c>
      <c r="I27" s="36"/>
      <c r="J27" s="15"/>
      <c r="K27" s="23">
        <v>0</v>
      </c>
      <c r="L27" s="23">
        <v>0</v>
      </c>
      <c r="M27" s="23">
        <v>0</v>
      </c>
      <c r="N27" s="23">
        <v>0</v>
      </c>
      <c r="O27" s="71">
        <v>0</v>
      </c>
      <c r="P27" s="20" t="s">
        <v>50</v>
      </c>
      <c r="R27" s="20"/>
      <c r="T27" s="22" t="s">
        <v>50</v>
      </c>
      <c r="U27" s="22" t="s">
        <v>50</v>
      </c>
      <c r="V27" s="22" t="s">
        <v>50</v>
      </c>
      <c r="W27" s="22" t="s">
        <v>50</v>
      </c>
      <c r="X27" s="22" t="s">
        <v>50</v>
      </c>
      <c r="Y27" s="22"/>
      <c r="Z27" s="45" t="s">
        <v>58</v>
      </c>
      <c r="AA27" s="20"/>
    </row>
    <row r="28" spans="1:27" x14ac:dyDescent="0.25">
      <c r="A28" s="21" t="s">
        <v>32</v>
      </c>
      <c r="B28" s="20">
        <v>49035</v>
      </c>
      <c r="C28" s="8">
        <v>764.5</v>
      </c>
      <c r="D28" s="20">
        <v>18.87</v>
      </c>
      <c r="E28" s="20">
        <v>18.309999999999999</v>
      </c>
      <c r="F28" s="23">
        <v>0.39639999999999997</v>
      </c>
      <c r="G28" s="60">
        <v>5.7428522947810468</v>
      </c>
      <c r="H28" s="7">
        <v>38.78</v>
      </c>
      <c r="I28" s="36"/>
      <c r="J28" s="1"/>
      <c r="K28" s="3">
        <v>560.1</v>
      </c>
      <c r="L28" s="10">
        <v>16.72</v>
      </c>
      <c r="M28" s="20">
        <v>15.65</v>
      </c>
      <c r="N28" s="23">
        <v>0.26569999999999999</v>
      </c>
      <c r="O28" s="63">
        <v>0.29949999999999999</v>
      </c>
      <c r="P28" s="20" t="s">
        <v>50</v>
      </c>
      <c r="R28" s="20"/>
      <c r="T28" s="22">
        <f t="shared" si="1"/>
        <v>0.36493483306552393</v>
      </c>
      <c r="U28" s="22">
        <f t="shared" si="2"/>
        <v>0.12858851674641161</v>
      </c>
      <c r="V28" s="22">
        <f t="shared" si="3"/>
        <v>0.16996805111821076</v>
      </c>
      <c r="W28" s="22">
        <f t="shared" ref="W28:W39" si="4" xml:space="preserve"> (F28 - N28)/N28</f>
        <v>0.4919081671057583</v>
      </c>
      <c r="X28" s="22">
        <f t="shared" ref="X28:X39" si="5" xml:space="preserve"> (G28 - O28)/O28</f>
        <v>18.174798980904999</v>
      </c>
      <c r="Y28" s="22"/>
      <c r="Z28" s="45" t="s">
        <v>58</v>
      </c>
      <c r="AA28" s="20"/>
    </row>
    <row r="29" spans="1:27" x14ac:dyDescent="0.25">
      <c r="A29" s="21" t="s">
        <v>33</v>
      </c>
      <c r="B29" s="20">
        <v>49037</v>
      </c>
      <c r="C29" s="14">
        <v>0</v>
      </c>
      <c r="D29" s="23">
        <v>0</v>
      </c>
      <c r="E29" s="23">
        <v>0</v>
      </c>
      <c r="F29" s="23">
        <v>0</v>
      </c>
      <c r="G29" s="61">
        <v>0</v>
      </c>
      <c r="H29" s="14">
        <v>0</v>
      </c>
      <c r="I29" s="36"/>
      <c r="J29" s="12"/>
      <c r="K29" s="23">
        <v>0</v>
      </c>
      <c r="L29" s="23">
        <v>0</v>
      </c>
      <c r="M29" s="23">
        <v>0</v>
      </c>
      <c r="N29" s="23">
        <v>0</v>
      </c>
      <c r="O29" s="71">
        <v>0</v>
      </c>
      <c r="P29" s="20" t="s">
        <v>50</v>
      </c>
      <c r="R29" s="20"/>
      <c r="T29" s="22" t="s">
        <v>50</v>
      </c>
      <c r="U29" s="22" t="s">
        <v>50</v>
      </c>
      <c r="V29" s="22" t="s">
        <v>50</v>
      </c>
      <c r="W29" s="22" t="s">
        <v>50</v>
      </c>
      <c r="X29" s="22" t="s">
        <v>50</v>
      </c>
      <c r="Y29" s="22"/>
      <c r="Z29" s="45" t="s">
        <v>58</v>
      </c>
      <c r="AA29" s="20"/>
    </row>
    <row r="30" spans="1:27" x14ac:dyDescent="0.25">
      <c r="A30" s="21" t="s">
        <v>34</v>
      </c>
      <c r="B30" s="20">
        <v>49039</v>
      </c>
      <c r="C30" s="14">
        <v>0</v>
      </c>
      <c r="D30" s="23">
        <v>0</v>
      </c>
      <c r="E30" s="23">
        <v>0</v>
      </c>
      <c r="F30" s="23">
        <v>0</v>
      </c>
      <c r="G30" s="61">
        <v>0</v>
      </c>
      <c r="H30" s="14">
        <v>0</v>
      </c>
      <c r="I30" s="36"/>
      <c r="J30" s="12"/>
      <c r="K30" s="23">
        <v>0</v>
      </c>
      <c r="L30" s="23">
        <v>0</v>
      </c>
      <c r="M30" s="23">
        <v>0</v>
      </c>
      <c r="N30" s="23">
        <v>0</v>
      </c>
      <c r="O30" s="71">
        <v>0</v>
      </c>
      <c r="P30" s="20" t="s">
        <v>50</v>
      </c>
      <c r="R30" s="20"/>
      <c r="T30" s="22" t="s">
        <v>50</v>
      </c>
      <c r="U30" s="22" t="s">
        <v>50</v>
      </c>
      <c r="V30" s="22" t="s">
        <v>50</v>
      </c>
      <c r="W30" s="22" t="s">
        <v>50</v>
      </c>
      <c r="X30" s="22" t="s">
        <v>50</v>
      </c>
      <c r="Y30" s="22"/>
      <c r="Z30" s="45" t="s">
        <v>58</v>
      </c>
      <c r="AA30" s="20"/>
    </row>
    <row r="31" spans="1:27" x14ac:dyDescent="0.25">
      <c r="A31" s="21" t="s">
        <v>35</v>
      </c>
      <c r="B31" s="20">
        <v>49041</v>
      </c>
      <c r="C31" s="14">
        <v>0</v>
      </c>
      <c r="D31" s="23">
        <v>0</v>
      </c>
      <c r="E31" s="23">
        <v>0</v>
      </c>
      <c r="F31" s="23">
        <v>0</v>
      </c>
      <c r="G31" s="61">
        <v>0</v>
      </c>
      <c r="H31" s="14">
        <v>0</v>
      </c>
      <c r="I31" s="36"/>
      <c r="J31" s="12"/>
      <c r="K31" s="23">
        <v>0</v>
      </c>
      <c r="L31" s="23">
        <v>0</v>
      </c>
      <c r="M31" s="23">
        <v>0</v>
      </c>
      <c r="N31" s="23">
        <v>0</v>
      </c>
      <c r="O31" s="71">
        <v>0</v>
      </c>
      <c r="P31" s="20" t="s">
        <v>50</v>
      </c>
      <c r="R31" s="20"/>
      <c r="T31" s="22" t="s">
        <v>50</v>
      </c>
      <c r="U31" s="22" t="s">
        <v>50</v>
      </c>
      <c r="V31" s="22" t="s">
        <v>50</v>
      </c>
      <c r="W31" s="22" t="s">
        <v>50</v>
      </c>
      <c r="X31" s="22" t="s">
        <v>50</v>
      </c>
      <c r="Y31" s="22"/>
      <c r="Z31" s="45" t="s">
        <v>58</v>
      </c>
      <c r="AA31" s="20"/>
    </row>
    <row r="32" spans="1:27" x14ac:dyDescent="0.25">
      <c r="A32" s="21" t="s">
        <v>36</v>
      </c>
      <c r="B32" s="20">
        <v>49043</v>
      </c>
      <c r="C32" s="8">
        <v>543.4</v>
      </c>
      <c r="D32" s="20">
        <v>14.49</v>
      </c>
      <c r="E32" s="10">
        <v>14.05</v>
      </c>
      <c r="F32" s="23">
        <v>0.33529999999999999</v>
      </c>
      <c r="G32" s="60">
        <v>5.5674882553693017</v>
      </c>
      <c r="H32" s="7">
        <v>24.55</v>
      </c>
      <c r="I32" s="36"/>
      <c r="J32" s="12"/>
      <c r="K32" s="3">
        <v>528.6</v>
      </c>
      <c r="L32" s="20">
        <v>17.07</v>
      </c>
      <c r="M32" s="10">
        <v>15.7</v>
      </c>
      <c r="N32" s="20">
        <v>0.29320000000000002</v>
      </c>
      <c r="O32" s="63">
        <v>0.33040000000000003</v>
      </c>
      <c r="P32" s="20" t="s">
        <v>50</v>
      </c>
      <c r="R32" s="20"/>
      <c r="T32" s="22">
        <f t="shared" si="1"/>
        <v>2.7998486568293519E-2</v>
      </c>
      <c r="U32" s="22">
        <f t="shared" si="2"/>
        <v>-0.15114235500878734</v>
      </c>
      <c r="V32" s="22">
        <f t="shared" si="3"/>
        <v>-0.10509554140127381</v>
      </c>
      <c r="W32" s="22">
        <f t="shared" si="4"/>
        <v>0.14358799454297397</v>
      </c>
      <c r="X32" s="22">
        <f t="shared" si="5"/>
        <v>15.850751378236383</v>
      </c>
      <c r="Y32" s="22"/>
      <c r="Z32" s="45" t="s">
        <v>58</v>
      </c>
      <c r="AA32" s="20"/>
    </row>
    <row r="33" spans="1:27" x14ac:dyDescent="0.25">
      <c r="A33" s="21" t="s">
        <v>37</v>
      </c>
      <c r="B33" s="20">
        <v>49045</v>
      </c>
      <c r="C33" s="8">
        <v>736</v>
      </c>
      <c r="D33" s="20">
        <v>19.61</v>
      </c>
      <c r="E33" s="20">
        <v>19.02</v>
      </c>
      <c r="F33" s="23">
        <v>0.45379999999999998</v>
      </c>
      <c r="G33" s="60">
        <v>7.2895185755912406</v>
      </c>
      <c r="H33" s="7">
        <v>33.270000000000003</v>
      </c>
      <c r="I33" s="36"/>
      <c r="J33" s="12"/>
      <c r="K33" s="3">
        <v>700</v>
      </c>
      <c r="L33" s="20">
        <v>22.51</v>
      </c>
      <c r="M33" s="20">
        <v>20.74</v>
      </c>
      <c r="N33" s="23">
        <v>0.38500000000000001</v>
      </c>
      <c r="O33" s="63">
        <v>0.43390000000000001</v>
      </c>
      <c r="P33" s="20" t="s">
        <v>50</v>
      </c>
      <c r="R33" s="20"/>
      <c r="T33" s="22">
        <f t="shared" si="1"/>
        <v>5.1428571428571428E-2</v>
      </c>
      <c r="U33" s="22">
        <f t="shared" si="2"/>
        <v>-0.12883163038649498</v>
      </c>
      <c r="V33" s="22">
        <f t="shared" si="3"/>
        <v>-8.2931533269045274E-2</v>
      </c>
      <c r="W33" s="22">
        <f t="shared" si="4"/>
        <v>0.17870129870129864</v>
      </c>
      <c r="X33" s="22">
        <f t="shared" si="5"/>
        <v>15.799996717195759</v>
      </c>
      <c r="Y33" s="22"/>
      <c r="Z33" s="45" t="s">
        <v>58</v>
      </c>
      <c r="AA33" s="20"/>
    </row>
    <row r="34" spans="1:27" x14ac:dyDescent="0.25">
      <c r="A34" s="21" t="s">
        <v>38</v>
      </c>
      <c r="B34" s="20">
        <v>49047</v>
      </c>
      <c r="C34" s="14">
        <v>0</v>
      </c>
      <c r="D34" s="23">
        <v>0</v>
      </c>
      <c r="E34" s="23">
        <v>0</v>
      </c>
      <c r="F34" s="23">
        <v>0</v>
      </c>
      <c r="G34" s="61">
        <v>0</v>
      </c>
      <c r="H34" s="14">
        <v>0</v>
      </c>
      <c r="I34" s="36"/>
      <c r="J34" s="12"/>
      <c r="K34" s="20">
        <v>0</v>
      </c>
      <c r="L34" s="20">
        <v>0</v>
      </c>
      <c r="M34" s="20">
        <v>0</v>
      </c>
      <c r="N34" s="20">
        <v>0</v>
      </c>
      <c r="O34" s="63">
        <v>0</v>
      </c>
      <c r="P34" s="20" t="s">
        <v>50</v>
      </c>
      <c r="R34" s="20"/>
      <c r="T34" s="22" t="s">
        <v>50</v>
      </c>
      <c r="U34" s="22" t="s">
        <v>50</v>
      </c>
      <c r="V34" s="22" t="s">
        <v>50</v>
      </c>
      <c r="W34" s="22" t="s">
        <v>50</v>
      </c>
      <c r="X34" s="22" t="s">
        <v>50</v>
      </c>
      <c r="Y34" s="22"/>
      <c r="Z34" s="45" t="s">
        <v>58</v>
      </c>
      <c r="AA34" s="20"/>
    </row>
    <row r="35" spans="1:27" x14ac:dyDescent="0.25">
      <c r="A35" s="21" t="s">
        <v>39</v>
      </c>
      <c r="B35" s="20">
        <v>49049</v>
      </c>
      <c r="C35" s="8">
        <v>463.1</v>
      </c>
      <c r="D35" s="20">
        <v>12.19</v>
      </c>
      <c r="E35" s="20">
        <v>11.82</v>
      </c>
      <c r="F35" s="23">
        <v>0.2797</v>
      </c>
      <c r="G35" s="60">
        <v>3.8899347991322535</v>
      </c>
      <c r="H35" s="7">
        <v>21.23</v>
      </c>
      <c r="I35" s="36"/>
      <c r="J35" s="1"/>
      <c r="K35" s="3">
        <v>410.3</v>
      </c>
      <c r="L35" s="20">
        <v>12.48</v>
      </c>
      <c r="M35" s="20">
        <v>11.53</v>
      </c>
      <c r="N35" s="20">
        <v>0.20269999999999999</v>
      </c>
      <c r="O35" s="63">
        <v>0.22839999999999999</v>
      </c>
      <c r="P35" s="20" t="s">
        <v>50</v>
      </c>
      <c r="R35" s="20"/>
      <c r="T35" s="22">
        <f t="shared" si="1"/>
        <v>0.12868632707774802</v>
      </c>
      <c r="U35" s="22">
        <f t="shared" si="2"/>
        <v>-2.3237179487179561E-2</v>
      </c>
      <c r="V35" s="22">
        <f t="shared" si="3"/>
        <v>2.5151777970511789E-2</v>
      </c>
      <c r="W35" s="22">
        <f t="shared" si="4"/>
        <v>0.3798717316230884</v>
      </c>
      <c r="X35" s="22">
        <f t="shared" si="5"/>
        <v>16.031238174834733</v>
      </c>
      <c r="Y35" s="22"/>
      <c r="Z35" s="45" t="s">
        <v>58</v>
      </c>
      <c r="AA35" s="20"/>
    </row>
    <row r="36" spans="1:27" x14ac:dyDescent="0.25">
      <c r="A36" s="21" t="s">
        <v>40</v>
      </c>
      <c r="B36" s="20">
        <v>49051</v>
      </c>
      <c r="C36" s="8">
        <v>20.82</v>
      </c>
      <c r="D36" s="10">
        <v>0.55510000000000004</v>
      </c>
      <c r="E36" s="20">
        <v>0.53839999999999999</v>
      </c>
      <c r="F36" s="23">
        <v>1.2800000000000001E-2</v>
      </c>
      <c r="G36" s="61">
        <v>0.3837454319642043</v>
      </c>
      <c r="H36" s="14">
        <v>0.94059999999999999</v>
      </c>
      <c r="I36" s="36"/>
      <c r="J36" s="12"/>
      <c r="K36" s="10">
        <v>21.81</v>
      </c>
      <c r="L36" s="20">
        <v>0.58260000000000001</v>
      </c>
      <c r="M36" s="20">
        <v>0.53600000000000003</v>
      </c>
      <c r="N36" s="20">
        <v>8.2000000000000007E-3</v>
      </c>
      <c r="O36" s="63">
        <v>9.1999999999999998E-3</v>
      </c>
      <c r="P36" s="20" t="s">
        <v>50</v>
      </c>
      <c r="R36" s="20"/>
      <c r="T36" s="22">
        <f t="shared" si="1"/>
        <v>-4.5392022008253027E-2</v>
      </c>
      <c r="U36" s="22">
        <f t="shared" si="2"/>
        <v>-4.7202197047717075E-2</v>
      </c>
      <c r="V36" s="22">
        <f t="shared" si="3"/>
        <v>4.4776119402984279E-3</v>
      </c>
      <c r="W36" s="22">
        <f t="shared" si="4"/>
        <v>0.5609756097560975</v>
      </c>
      <c r="X36" s="22">
        <f t="shared" si="5"/>
        <v>40.711459996109163</v>
      </c>
      <c r="Y36" s="22"/>
      <c r="Z36" s="45" t="s">
        <v>58</v>
      </c>
      <c r="AA36" s="20"/>
    </row>
    <row r="37" spans="1:27" x14ac:dyDescent="0.25">
      <c r="A37" s="21" t="s">
        <v>41</v>
      </c>
      <c r="B37" s="20">
        <v>49053</v>
      </c>
      <c r="C37" s="14">
        <v>0</v>
      </c>
      <c r="D37" s="23">
        <v>0</v>
      </c>
      <c r="E37" s="23">
        <v>0</v>
      </c>
      <c r="F37" s="23">
        <v>0</v>
      </c>
      <c r="G37" s="61">
        <v>0</v>
      </c>
      <c r="H37" s="14">
        <v>0</v>
      </c>
      <c r="I37" s="38"/>
      <c r="J37" s="1"/>
      <c r="K37" s="23">
        <v>0</v>
      </c>
      <c r="L37" s="23">
        <v>0</v>
      </c>
      <c r="M37" s="23">
        <v>0</v>
      </c>
      <c r="N37" s="23">
        <v>0</v>
      </c>
      <c r="O37" s="71">
        <v>0</v>
      </c>
      <c r="P37" s="20" t="s">
        <v>50</v>
      </c>
      <c r="R37" s="20"/>
      <c r="T37" s="22" t="s">
        <v>50</v>
      </c>
      <c r="U37" s="22" t="s">
        <v>50</v>
      </c>
      <c r="V37" s="22" t="s">
        <v>50</v>
      </c>
      <c r="W37" s="22" t="s">
        <v>50</v>
      </c>
      <c r="X37" s="22" t="s">
        <v>50</v>
      </c>
      <c r="Y37" s="22"/>
      <c r="Z37" s="45" t="s">
        <v>58</v>
      </c>
      <c r="AA37" s="20"/>
    </row>
    <row r="38" spans="1:27" x14ac:dyDescent="0.25">
      <c r="A38" s="21" t="s">
        <v>42</v>
      </c>
      <c r="B38" s="20">
        <v>49055</v>
      </c>
      <c r="C38" s="14">
        <v>0</v>
      </c>
      <c r="D38" s="23">
        <v>0</v>
      </c>
      <c r="E38" s="23">
        <v>0</v>
      </c>
      <c r="F38" s="23">
        <v>0</v>
      </c>
      <c r="G38" s="61">
        <v>0</v>
      </c>
      <c r="H38" s="14">
        <v>0</v>
      </c>
      <c r="I38" s="37"/>
      <c r="J38" s="15"/>
      <c r="K38" s="23">
        <v>0</v>
      </c>
      <c r="L38" s="23">
        <v>0</v>
      </c>
      <c r="M38" s="23">
        <v>0</v>
      </c>
      <c r="N38" s="23">
        <v>0</v>
      </c>
      <c r="O38" s="71">
        <v>0</v>
      </c>
      <c r="P38" s="20" t="s">
        <v>50</v>
      </c>
      <c r="R38" s="20"/>
      <c r="T38" s="22" t="s">
        <v>50</v>
      </c>
      <c r="U38" s="22" t="s">
        <v>50</v>
      </c>
      <c r="V38" s="22" t="s">
        <v>50</v>
      </c>
      <c r="W38" s="22" t="s">
        <v>50</v>
      </c>
      <c r="X38" s="22" t="s">
        <v>50</v>
      </c>
      <c r="Y38" s="22"/>
      <c r="Z38" s="45" t="s">
        <v>58</v>
      </c>
      <c r="AA38" s="20"/>
    </row>
    <row r="39" spans="1:27" x14ac:dyDescent="0.25">
      <c r="A39" s="21" t="s">
        <v>43</v>
      </c>
      <c r="B39" s="20">
        <v>49057</v>
      </c>
      <c r="C39" s="13">
        <v>471.7</v>
      </c>
      <c r="D39" s="20">
        <v>12.24</v>
      </c>
      <c r="E39" s="20">
        <v>11.87</v>
      </c>
      <c r="F39" s="23">
        <v>0.2742</v>
      </c>
      <c r="G39" s="60">
        <v>4.3021217576752591</v>
      </c>
      <c r="H39" s="7">
        <v>22.27</v>
      </c>
      <c r="I39" s="38"/>
      <c r="J39" s="1"/>
      <c r="K39" s="3">
        <v>538.4</v>
      </c>
      <c r="L39" s="20">
        <v>16.63</v>
      </c>
      <c r="M39" s="20">
        <v>15.45</v>
      </c>
      <c r="N39" s="20">
        <v>0.27350000000000002</v>
      </c>
      <c r="O39" s="63">
        <v>0.30830000000000002</v>
      </c>
      <c r="P39" s="20"/>
      <c r="R39" s="20"/>
      <c r="T39" s="22">
        <f t="shared" si="1"/>
        <v>-0.1238855869242199</v>
      </c>
      <c r="U39" s="22">
        <f t="shared" si="2"/>
        <v>-0.26398075766686707</v>
      </c>
      <c r="V39" s="22">
        <f t="shared" si="3"/>
        <v>-0.23171521035598708</v>
      </c>
      <c r="W39" s="22">
        <f t="shared" si="4"/>
        <v>2.5594149908591533E-3</v>
      </c>
      <c r="X39" s="22">
        <f t="shared" si="5"/>
        <v>12.954335899043979</v>
      </c>
      <c r="Y39" s="22"/>
      <c r="Z39" s="45" t="s">
        <v>58</v>
      </c>
      <c r="AA39" s="20"/>
    </row>
    <row r="40" spans="1:27" x14ac:dyDescent="0.25">
      <c r="A40" s="24" t="s">
        <v>46</v>
      </c>
      <c r="C40" s="25">
        <f xml:space="preserve"> SUM(C11:C39)</f>
        <v>6503.44</v>
      </c>
      <c r="D40" s="43">
        <f xml:space="preserve"> SUM(D11:D39)</f>
        <v>171.27170000000001</v>
      </c>
      <c r="E40" s="43">
        <f xml:space="preserve"> SUM(E11:E39)</f>
        <v>166.11799999999999</v>
      </c>
      <c r="F40" s="44">
        <f xml:space="preserve"> SUM(F11:F39)</f>
        <v>3.9106000000000005</v>
      </c>
      <c r="G40" s="76">
        <f t="shared" ref="G40:H40" si="6" xml:space="preserve"> SUM(G11:G39)</f>
        <v>62.770924466477666</v>
      </c>
      <c r="H40" s="43">
        <f t="shared" si="6"/>
        <v>299.52859999999998</v>
      </c>
      <c r="I40" s="39"/>
      <c r="J40" s="11"/>
      <c r="K40" s="25">
        <f t="shared" ref="K40:O40" si="7" xml:space="preserve"> SUM(K11:K39)</f>
        <v>6110.22</v>
      </c>
      <c r="L40" s="43">
        <f t="shared" si="7"/>
        <v>192.1765</v>
      </c>
      <c r="M40" s="43">
        <f t="shared" si="7"/>
        <v>177.4597</v>
      </c>
      <c r="N40" s="44">
        <f t="shared" si="7"/>
        <v>3.2213000000000003</v>
      </c>
      <c r="O40" s="77">
        <f t="shared" si="7"/>
        <v>3.3313000000000001</v>
      </c>
      <c r="P40" s="43">
        <v>313</v>
      </c>
      <c r="Q40" s="39"/>
      <c r="R40" s="11"/>
      <c r="T40" s="27">
        <f t="shared" si="1"/>
        <v>6.4354474961621569E-2</v>
      </c>
      <c r="U40" s="27">
        <f t="shared" si="2"/>
        <v>-0.10877916914919356</v>
      </c>
      <c r="V40" s="27">
        <f t="shared" si="3"/>
        <v>-6.3911411999456796E-2</v>
      </c>
      <c r="W40" s="27">
        <f t="shared" si="3"/>
        <v>0.21398193276006586</v>
      </c>
      <c r="X40" s="27">
        <f t="shared" si="3"/>
        <v>17.842771430515914</v>
      </c>
      <c r="Y40" s="27">
        <f t="shared" si="3"/>
        <v>-4.3039616613418583E-2</v>
      </c>
      <c r="Z40" s="45"/>
      <c r="AA40" s="20"/>
    </row>
    <row r="41" spans="1:27" x14ac:dyDescent="0.25">
      <c r="E41" s="11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15" sqref="G15"/>
    </sheetView>
  </sheetViews>
  <sheetFormatPr defaultRowHeight="15" x14ac:dyDescent="0.25"/>
  <cols>
    <col min="1" max="1" width="9.7109375" customWidth="1"/>
    <col min="2" max="2" width="6" customWidth="1"/>
    <col min="3" max="3" width="5" customWidth="1"/>
    <col min="4" max="4" width="9.42578125" customWidth="1"/>
    <col min="5" max="5" width="10" bestFit="1" customWidth="1"/>
  </cols>
  <sheetData>
    <row r="1" spans="1:5" x14ac:dyDescent="0.25">
      <c r="A1" s="17" t="s">
        <v>0</v>
      </c>
    </row>
    <row r="2" spans="1:5" x14ac:dyDescent="0.25">
      <c r="A2" s="17" t="s">
        <v>52</v>
      </c>
    </row>
    <row r="3" spans="1:5" x14ac:dyDescent="0.25">
      <c r="A3" s="29">
        <v>43308</v>
      </c>
    </row>
    <row r="5" spans="1:5" x14ac:dyDescent="0.25">
      <c r="A5" s="73" t="s">
        <v>2</v>
      </c>
      <c r="B5" s="73" t="s">
        <v>3</v>
      </c>
      <c r="C5" s="73" t="s">
        <v>114</v>
      </c>
      <c r="D5" s="73" t="s">
        <v>111</v>
      </c>
      <c r="E5" s="73" t="s">
        <v>112</v>
      </c>
    </row>
    <row r="6" spans="1:5" x14ac:dyDescent="0.25">
      <c r="A6" s="73"/>
      <c r="B6" s="73"/>
      <c r="C6" s="73"/>
      <c r="D6" s="73"/>
      <c r="E6" s="73"/>
    </row>
    <row r="7" spans="1:5" x14ac:dyDescent="0.25">
      <c r="A7" s="73"/>
      <c r="B7" s="73"/>
      <c r="C7" s="73"/>
      <c r="D7" s="73"/>
      <c r="E7" s="73"/>
    </row>
    <row r="8" spans="1:5" x14ac:dyDescent="0.25">
      <c r="A8" s="73" t="s">
        <v>16</v>
      </c>
      <c r="B8" s="73">
        <v>49003</v>
      </c>
      <c r="C8" s="73"/>
      <c r="D8" s="73" t="s">
        <v>113</v>
      </c>
      <c r="E8" s="73" t="s">
        <v>113</v>
      </c>
    </row>
    <row r="9" spans="1:5" x14ac:dyDescent="0.25">
      <c r="A9" s="73" t="s">
        <v>17</v>
      </c>
      <c r="B9" s="73">
        <v>49005</v>
      </c>
      <c r="C9" s="73"/>
      <c r="D9" s="73" t="s">
        <v>113</v>
      </c>
      <c r="E9" s="73" t="s">
        <v>113</v>
      </c>
    </row>
    <row r="10" spans="1:5" x14ac:dyDescent="0.25">
      <c r="A10" s="73" t="s">
        <v>24</v>
      </c>
      <c r="B10" s="73">
        <v>49019</v>
      </c>
      <c r="C10" s="73"/>
      <c r="D10" s="73" t="s">
        <v>113</v>
      </c>
      <c r="E10" s="73" t="s">
        <v>113</v>
      </c>
    </row>
    <row r="11" spans="1:5" x14ac:dyDescent="0.25">
      <c r="A11" s="73" t="s">
        <v>26</v>
      </c>
      <c r="B11" s="73">
        <v>49023</v>
      </c>
      <c r="C11" s="73"/>
      <c r="D11" s="73" t="s">
        <v>113</v>
      </c>
      <c r="E11" s="73" t="s">
        <v>113</v>
      </c>
    </row>
    <row r="12" spans="1:5" x14ac:dyDescent="0.25">
      <c r="A12" s="73" t="s">
        <v>33</v>
      </c>
      <c r="B12" s="73">
        <v>49037</v>
      </c>
      <c r="C12" s="73"/>
      <c r="D12" s="73" t="s">
        <v>113</v>
      </c>
      <c r="E12" s="73" t="s">
        <v>113</v>
      </c>
    </row>
    <row r="13" spans="1:5" x14ac:dyDescent="0.25">
      <c r="A13" s="73" t="s">
        <v>36</v>
      </c>
      <c r="B13" s="73">
        <v>49043</v>
      </c>
      <c r="C13" s="73"/>
      <c r="D13" s="73" t="s">
        <v>113</v>
      </c>
      <c r="E13" s="73" t="s">
        <v>113</v>
      </c>
    </row>
    <row r="14" spans="1:5" x14ac:dyDescent="0.25">
      <c r="A14" s="73" t="s">
        <v>38</v>
      </c>
      <c r="B14" s="73">
        <v>49047</v>
      </c>
      <c r="C14" s="73" t="s">
        <v>113</v>
      </c>
      <c r="D14" s="73"/>
      <c r="E14" s="73"/>
    </row>
    <row r="15" spans="1:5" x14ac:dyDescent="0.25">
      <c r="A15" s="73" t="s">
        <v>40</v>
      </c>
      <c r="B15" s="73">
        <v>49051</v>
      </c>
      <c r="C15" s="73"/>
      <c r="D15" s="73" t="s">
        <v>113</v>
      </c>
      <c r="E15" s="7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On-road</vt:lpstr>
      <vt:lpstr>Non-road</vt:lpstr>
      <vt:lpstr>Aircraft</vt:lpstr>
      <vt:lpstr>Diesel Locomotives</vt:lpstr>
      <vt:lpstr>Add'l Checks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Verschoor</dc:creator>
  <cp:lastModifiedBy>Peter Verschoor</cp:lastModifiedBy>
  <dcterms:created xsi:type="dcterms:W3CDTF">2018-07-17T22:42:48Z</dcterms:created>
  <dcterms:modified xsi:type="dcterms:W3CDTF">2018-07-30T22:06:43Z</dcterms:modified>
</cp:coreProperties>
</file>